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M:\HP資料\D24\"/>
    </mc:Choice>
  </mc:AlternateContent>
  <bookViews>
    <workbookView xWindow="930" yWindow="0" windowWidth="24000" windowHeight="11055" tabRatio="917" firstSheet="3" activeTab="8"/>
  </bookViews>
  <sheets>
    <sheet name="添付必要書類一覧" sheetId="14" r:id="rId1"/>
    <sheet name="追加設備情報" sheetId="15" r:id="rId2"/>
    <sheet name="保護継電器整定値一覧表 " sheetId="26" r:id="rId3"/>
    <sheet name="電圧上昇値計算書(1台)" sheetId="31" r:id="rId4"/>
    <sheet name="電圧上昇値計算書(複数台用)" sheetId="32" r:id="rId5"/>
    <sheet name="入力禁止文字" sheetId="2" r:id="rId6"/>
    <sheet name="記入例はコチラ→" sheetId="20" r:id="rId7"/>
    <sheet name="(記入例)保護継電器整定値一覧" sheetId="19" r:id="rId8"/>
    <sheet name="電圧上昇計算(1台)" sheetId="23" r:id="rId9"/>
    <sheet name="電圧上昇計算(複数台)" sheetId="24" r:id="rId10"/>
  </sheets>
  <externalReferences>
    <externalReference r:id="rId11"/>
    <externalReference r:id="rId12"/>
  </externalReferences>
  <definedNames>
    <definedName name="Data">'[1]別紙(連記式)(計画・実需Ｌ側)'!$A$6:$BN$35</definedName>
    <definedName name="HTML_CodePage" hidden="1">932</definedName>
    <definedName name="HTML_CON" hidden="1">{"'（４）'!$A$1:$I$53"}</definedName>
    <definedName name="HTML_Control" hidden="1">{"'（４）'!$A$1:$I$53"}</definedName>
    <definedName name="HTML_Description" hidden="1">""</definedName>
    <definedName name="HTML_Email" hidden="1">""</definedName>
    <definedName name="HTML_Header" hidden="1">"（４）"</definedName>
    <definedName name="HTML_LastUpdate" hidden="1">"99/07/01"</definedName>
    <definedName name="HTML_LineAfter" hidden="1">FALSE</definedName>
    <definedName name="HTML_LineBefore" hidden="1">FALSE</definedName>
    <definedName name="HTML_Name" hidden="1">"九電原子力PJ"</definedName>
    <definedName name="HTML_OBDlg2" hidden="1">TRUE</definedName>
    <definedName name="HTML_OBDlg4" hidden="1">TRUE</definedName>
    <definedName name="HTML_OS" hidden="1">0</definedName>
    <definedName name="HTML_PathFile" hidden="1">"F:\ドキュメント\４：基準・規定\0037-4-0052：採番台帳\MyHTML.htm"</definedName>
    <definedName name="HTML_Title" hidden="1">"ﾄﾞｷｭﾒﾝﾄ採番台帳qq"</definedName>
    <definedName name="_xlnm.Print_Area" localSheetId="1">追加設備情報!$B$1:$Y$104</definedName>
    <definedName name="_xlnm.Print_Area" localSheetId="0">添付必要書類一覧!$A$1:$F$36</definedName>
    <definedName name="_xlnm.Print_Area" localSheetId="3">'電圧上昇値計算書(1台)'!$A$1:$R$82</definedName>
    <definedName name="_xlnm.Print_Area" localSheetId="4">'電圧上昇値計算書(複数台用)'!$A$1:$BD$183</definedName>
    <definedName name="_xlnm.Print_Area" localSheetId="2">'保護継電器整定値一覧表 '!$A$1:$N$41</definedName>
    <definedName name="usernameTF">"usernameTF"</definedName>
    <definedName name="四電op_DB設計_属性情報_List" localSheetId="9">#REF!</definedName>
    <definedName name="四電op_DB設計_属性情報_List">#REF!</definedName>
    <definedName name="集約需要家ID" localSheetId="9">#REF!</definedName>
    <definedName name="集約需要家ID">#REF!</definedName>
    <definedName name="入力">[2]入力画面!$E$2,[2]入力画面!$E$2,[2]入力画面!$G$2,[2]入力画面!$I$2,[2]入力画面!$D$5,[2]入力画面!$E$6,[2]入力画面!$E$7,[2]入力画面!$D$8,[2]入力画面!$F$8,[2]入力画面!$H$8,[2]入力画面!$D$9,[2]入力画面!$D$11,[2]入力画面!$D$12,[2]入力画面!$D$13,[2]入力画面!$D$14,[2]入力画面!$D$16,[2]入力画面!$D$18,[2]入力画面!$D$19,[2]入力画面!$E$20,[2]入力画面!$E$2</definedName>
  </definedNames>
  <calcPr calcId="152511"/>
</workbook>
</file>

<file path=xl/calcChain.xml><?xml version="1.0" encoding="utf-8"?>
<calcChain xmlns="http://schemas.openxmlformats.org/spreadsheetml/2006/main">
  <c r="AG179" i="32" l="1"/>
  <c r="AG181" i="32" s="1"/>
  <c r="AE179" i="32"/>
  <c r="AG177" i="32"/>
  <c r="AE177" i="32"/>
  <c r="AY175" i="32"/>
  <c r="AG173" i="32"/>
  <c r="AS167" i="32" s="1"/>
  <c r="BB167" i="32" s="1"/>
  <c r="AG171" i="32"/>
  <c r="AE171" i="32"/>
  <c r="AG169" i="32"/>
  <c r="AE169" i="32"/>
  <c r="AY167" i="32"/>
  <c r="AO167" i="32"/>
  <c r="AG163" i="32"/>
  <c r="AG165" i="32" s="1"/>
  <c r="AE163" i="32"/>
  <c r="AG161" i="32"/>
  <c r="AE161" i="32"/>
  <c r="AY159" i="32"/>
  <c r="AG155" i="32"/>
  <c r="AG157" i="32" s="1"/>
  <c r="AE155" i="32"/>
  <c r="AG153" i="32"/>
  <c r="AE153" i="32"/>
  <c r="AY151" i="32"/>
  <c r="AG147" i="32"/>
  <c r="AG149" i="32" s="1"/>
  <c r="AE147" i="32"/>
  <c r="AG145" i="32"/>
  <c r="AE145" i="32"/>
  <c r="AY143" i="32"/>
  <c r="AG141" i="32"/>
  <c r="AS135" i="32" s="1"/>
  <c r="BB135" i="32" s="1"/>
  <c r="AG139" i="32"/>
  <c r="AE139" i="32"/>
  <c r="AG137" i="32"/>
  <c r="AE137" i="32"/>
  <c r="AY135" i="32"/>
  <c r="AO135" i="32"/>
  <c r="AG131" i="32"/>
  <c r="AG133" i="32" s="1"/>
  <c r="AE131" i="32"/>
  <c r="AG129" i="32"/>
  <c r="AE129" i="32"/>
  <c r="AY127" i="32"/>
  <c r="AG123" i="32"/>
  <c r="AG125" i="32" s="1"/>
  <c r="AE123" i="32"/>
  <c r="AG121" i="32"/>
  <c r="AE121" i="32"/>
  <c r="AY119" i="32"/>
  <c r="AG115" i="32"/>
  <c r="AG117" i="32" s="1"/>
  <c r="AE115" i="32"/>
  <c r="AG113" i="32"/>
  <c r="AE113" i="32"/>
  <c r="K112" i="32"/>
  <c r="AY111" i="32"/>
  <c r="K111" i="32"/>
  <c r="K110" i="32"/>
  <c r="K109" i="32"/>
  <c r="K108" i="32"/>
  <c r="AG107" i="32"/>
  <c r="AE107" i="32"/>
  <c r="AG109" i="32" s="1"/>
  <c r="K107" i="32"/>
  <c r="K106" i="32"/>
  <c r="AG105" i="32"/>
  <c r="AE105" i="32"/>
  <c r="K105" i="32"/>
  <c r="K104" i="32"/>
  <c r="AY103" i="32"/>
  <c r="K103" i="32"/>
  <c r="AG90" i="32"/>
  <c r="AG92" i="32" s="1"/>
  <c r="AE90" i="32"/>
  <c r="AG88" i="32"/>
  <c r="AE88" i="32"/>
  <c r="AY86" i="32"/>
  <c r="AG84" i="32"/>
  <c r="AS78" i="32" s="1"/>
  <c r="BB78" i="32" s="1"/>
  <c r="AG82" i="32"/>
  <c r="AE82" i="32"/>
  <c r="AG80" i="32"/>
  <c r="AE80" i="32"/>
  <c r="AY78" i="32"/>
  <c r="AO78" i="32"/>
  <c r="K77" i="32"/>
  <c r="F77" i="32"/>
  <c r="AG76" i="32"/>
  <c r="K75" i="32"/>
  <c r="AG74" i="32"/>
  <c r="AE74" i="32"/>
  <c r="K74" i="32"/>
  <c r="K73" i="32"/>
  <c r="AG72" i="32"/>
  <c r="AE72" i="32"/>
  <c r="K72" i="32"/>
  <c r="K71" i="32"/>
  <c r="AY70" i="32"/>
  <c r="AS70" i="32"/>
  <c r="BB70" i="32" s="1"/>
  <c r="AO70" i="32"/>
  <c r="K70" i="32"/>
  <c r="K69" i="32"/>
  <c r="K68" i="32"/>
  <c r="K67" i="32"/>
  <c r="AG66" i="32"/>
  <c r="AE66" i="32"/>
  <c r="AG68" i="32" s="1"/>
  <c r="K66" i="32"/>
  <c r="AG64" i="32"/>
  <c r="AE64" i="32"/>
  <c r="AY62" i="32"/>
  <c r="AG60" i="32"/>
  <c r="M59" i="32"/>
  <c r="AG58" i="32"/>
  <c r="AE58" i="32"/>
  <c r="AG56" i="32"/>
  <c r="AE56" i="32"/>
  <c r="AY54" i="32"/>
  <c r="AS54" i="32"/>
  <c r="BB54" i="32" s="1"/>
  <c r="AO54" i="32"/>
  <c r="AG50" i="32"/>
  <c r="AG52" i="32" s="1"/>
  <c r="AE50" i="32"/>
  <c r="AG48" i="32"/>
  <c r="AE48" i="32"/>
  <c r="AY46" i="32"/>
  <c r="AG42" i="32"/>
  <c r="AG44" i="32" s="1"/>
  <c r="AE42" i="32"/>
  <c r="AG40" i="32"/>
  <c r="AE40" i="32"/>
  <c r="AY38" i="32"/>
  <c r="AG34" i="32"/>
  <c r="AG36" i="32" s="1"/>
  <c r="AE34" i="32"/>
  <c r="AG32" i="32"/>
  <c r="AE32" i="32"/>
  <c r="AY30" i="32"/>
  <c r="AG28" i="32"/>
  <c r="AS22" i="32" s="1"/>
  <c r="BB22" i="32" s="1"/>
  <c r="AG26" i="32"/>
  <c r="AE26" i="32"/>
  <c r="AG24" i="32"/>
  <c r="AE24" i="32"/>
  <c r="AY22" i="32"/>
  <c r="AG18" i="32"/>
  <c r="AG20" i="32" s="1"/>
  <c r="AE18" i="32"/>
  <c r="Y18" i="32"/>
  <c r="W18" i="32"/>
  <c r="Y20" i="32" s="1"/>
  <c r="AK14" i="32" s="1"/>
  <c r="AG16" i="32"/>
  <c r="AE16" i="32"/>
  <c r="Y16" i="32"/>
  <c r="W16" i="32"/>
  <c r="AY14" i="32"/>
  <c r="AR13" i="32"/>
  <c r="AN13" i="32"/>
  <c r="AJ13" i="32"/>
  <c r="AS14" i="32" l="1"/>
  <c r="BB14" i="32" s="1"/>
  <c r="AO14" i="32"/>
  <c r="AS119" i="32"/>
  <c r="BB119" i="32" s="1"/>
  <c r="AO119" i="32"/>
  <c r="AS46" i="32"/>
  <c r="BB46" i="32" s="1"/>
  <c r="AO46" i="32"/>
  <c r="AS127" i="32"/>
  <c r="BB127" i="32" s="1"/>
  <c r="AO127" i="32"/>
  <c r="AO143" i="32"/>
  <c r="AS143" i="32"/>
  <c r="BB143" i="32" s="1"/>
  <c r="AS103" i="32"/>
  <c r="BB103" i="32" s="1"/>
  <c r="AO103" i="32"/>
  <c r="AS151" i="32"/>
  <c r="BB151" i="32" s="1"/>
  <c r="AO151" i="32"/>
  <c r="AS38" i="32"/>
  <c r="BB38" i="32" s="1"/>
  <c r="AO38" i="32"/>
  <c r="AO30" i="32"/>
  <c r="AS30" i="32"/>
  <c r="BB30" i="32" s="1"/>
  <c r="AS62" i="32"/>
  <c r="BB62" i="32" s="1"/>
  <c r="AO62" i="32"/>
  <c r="AO86" i="32"/>
  <c r="AS86" i="32"/>
  <c r="BB86" i="32" s="1"/>
  <c r="AS111" i="32"/>
  <c r="BB111" i="32" s="1"/>
  <c r="AO111" i="32"/>
  <c r="AS159" i="32"/>
  <c r="BB159" i="32" s="1"/>
  <c r="AO159" i="32"/>
  <c r="AO175" i="32"/>
  <c r="AS175" i="32"/>
  <c r="BB175" i="32" s="1"/>
  <c r="AO22" i="32"/>
  <c r="F63" i="31" l="1"/>
  <c r="I63" i="31" s="1"/>
  <c r="B54" i="31"/>
  <c r="O47" i="31"/>
  <c r="O50" i="31" s="1"/>
  <c r="M47" i="31"/>
  <c r="O43" i="31"/>
  <c r="M43" i="31"/>
  <c r="H43" i="31"/>
  <c r="H47" i="31" s="1"/>
  <c r="F43" i="31"/>
  <c r="F47" i="31" s="1"/>
  <c r="J33" i="31"/>
  <c r="J26" i="31"/>
  <c r="H50" i="31" l="1"/>
  <c r="H56" i="31" s="1"/>
  <c r="Z56" i="31" s="1"/>
</calcChain>
</file>

<file path=xl/comments1.xml><?xml version="1.0" encoding="utf-8"?>
<comments xmlns="http://schemas.openxmlformats.org/spreadsheetml/2006/main">
  <authors>
    <author>474836</author>
  </authors>
  <commentList>
    <comment ref="H39" authorId="0" shapeId="0">
      <text>
        <r>
          <rPr>
            <sz val="9"/>
            <color indexed="81"/>
            <rFont val="ＭＳ Ｐゴシック"/>
            <family val="3"/>
            <charset val="128"/>
          </rPr>
          <t>異なる線種が直列に接続されている場合に入力</t>
        </r>
      </text>
    </comment>
    <comment ref="O39" authorId="0" shapeId="0">
      <text>
        <r>
          <rPr>
            <sz val="9"/>
            <color indexed="81"/>
            <rFont val="ＭＳ Ｐゴシック"/>
            <family val="3"/>
            <charset val="128"/>
          </rPr>
          <t>異なる線種が直列に接続されている場合に入力</t>
        </r>
      </text>
    </comment>
  </commentList>
</comments>
</file>

<file path=xl/comments2.xml><?xml version="1.0" encoding="utf-8"?>
<comments xmlns="http://schemas.openxmlformats.org/spreadsheetml/2006/main">
  <authors>
    <author>474836</author>
  </authors>
  <commentList>
    <comment ref="Y14" authorId="0" shapeId="0">
      <text>
        <r>
          <rPr>
            <sz val="9"/>
            <color indexed="81"/>
            <rFont val="ＭＳ Ｐゴシック"/>
            <family val="3"/>
            <charset val="128"/>
          </rPr>
          <t>異なる線種が直列に接続されている場合に入力</t>
        </r>
      </text>
    </comment>
    <comment ref="AG14" authorId="0" shapeId="0">
      <text>
        <r>
          <rPr>
            <sz val="9"/>
            <color indexed="81"/>
            <rFont val="ＭＳ Ｐゴシック"/>
            <family val="3"/>
            <charset val="128"/>
          </rPr>
          <t>異なる線種が直列に接続されている場合に入力</t>
        </r>
      </text>
    </comment>
    <comment ref="AG22" authorId="0" shapeId="0">
      <text>
        <r>
          <rPr>
            <sz val="9"/>
            <color indexed="81"/>
            <rFont val="ＭＳ Ｐゴシック"/>
            <family val="3"/>
            <charset val="128"/>
          </rPr>
          <t>異なる線種が直列に接続されている場合に入力</t>
        </r>
      </text>
    </comment>
    <comment ref="AG30" authorId="0" shapeId="0">
      <text>
        <r>
          <rPr>
            <sz val="9"/>
            <color indexed="81"/>
            <rFont val="ＭＳ Ｐゴシック"/>
            <family val="3"/>
            <charset val="128"/>
          </rPr>
          <t>異なる線種が直列に接続されている場合に入力</t>
        </r>
      </text>
    </comment>
    <comment ref="AG38" authorId="0" shapeId="0">
      <text>
        <r>
          <rPr>
            <sz val="9"/>
            <color indexed="81"/>
            <rFont val="ＭＳ Ｐゴシック"/>
            <family val="3"/>
            <charset val="128"/>
          </rPr>
          <t>異なる線種が直列に接続されている場合に入力</t>
        </r>
      </text>
    </comment>
    <comment ref="AG46" authorId="0" shapeId="0">
      <text>
        <r>
          <rPr>
            <sz val="9"/>
            <color indexed="81"/>
            <rFont val="ＭＳ Ｐゴシック"/>
            <family val="3"/>
            <charset val="128"/>
          </rPr>
          <t>異なる線種が直列に接続されている場合に入力</t>
        </r>
      </text>
    </comment>
    <comment ref="AG54" authorId="0" shapeId="0">
      <text>
        <r>
          <rPr>
            <sz val="9"/>
            <color indexed="81"/>
            <rFont val="ＭＳ Ｐゴシック"/>
            <family val="3"/>
            <charset val="128"/>
          </rPr>
          <t>異なる線種が直列に接続されている場合に入力</t>
        </r>
      </text>
    </comment>
    <comment ref="AG62" authorId="0" shapeId="0">
      <text>
        <r>
          <rPr>
            <sz val="9"/>
            <color indexed="81"/>
            <rFont val="ＭＳ Ｐゴシック"/>
            <family val="3"/>
            <charset val="128"/>
          </rPr>
          <t>異なる線種が直列に接続されている場合に入力</t>
        </r>
      </text>
    </comment>
    <comment ref="AG70" authorId="0" shapeId="0">
      <text>
        <r>
          <rPr>
            <sz val="9"/>
            <color indexed="81"/>
            <rFont val="ＭＳ Ｐゴシック"/>
            <family val="3"/>
            <charset val="128"/>
          </rPr>
          <t>異なる線種が直列に接続されている場合に入力</t>
        </r>
      </text>
    </comment>
    <comment ref="AG78" authorId="0" shapeId="0">
      <text>
        <r>
          <rPr>
            <sz val="9"/>
            <color indexed="81"/>
            <rFont val="ＭＳ Ｐゴシック"/>
            <family val="3"/>
            <charset val="128"/>
          </rPr>
          <t>異なる線種が直列に接続されている場合に入力</t>
        </r>
      </text>
    </comment>
    <comment ref="AG86" authorId="0" shapeId="0">
      <text>
        <r>
          <rPr>
            <sz val="9"/>
            <color indexed="81"/>
            <rFont val="ＭＳ Ｐゴシック"/>
            <family val="3"/>
            <charset val="128"/>
          </rPr>
          <t>異なる線種が直列に接続されている場合に入力</t>
        </r>
      </text>
    </comment>
    <comment ref="AG103" authorId="0" shapeId="0">
      <text>
        <r>
          <rPr>
            <sz val="9"/>
            <color indexed="81"/>
            <rFont val="ＭＳ Ｐゴシック"/>
            <family val="3"/>
            <charset val="128"/>
          </rPr>
          <t>異なる線種が直列に接続されている場合に入力</t>
        </r>
      </text>
    </comment>
    <comment ref="AG111" authorId="0" shapeId="0">
      <text>
        <r>
          <rPr>
            <sz val="9"/>
            <color indexed="81"/>
            <rFont val="ＭＳ Ｐゴシック"/>
            <family val="3"/>
            <charset val="128"/>
          </rPr>
          <t>異なる線種が直列に接続されている場合に入力</t>
        </r>
      </text>
    </comment>
    <comment ref="AG119" authorId="0" shapeId="0">
      <text>
        <r>
          <rPr>
            <sz val="9"/>
            <color indexed="81"/>
            <rFont val="ＭＳ Ｐゴシック"/>
            <family val="3"/>
            <charset val="128"/>
          </rPr>
          <t>異なる線種が直列に接続されている場合に入力</t>
        </r>
      </text>
    </comment>
    <comment ref="AG127" authorId="0" shapeId="0">
      <text>
        <r>
          <rPr>
            <sz val="9"/>
            <color indexed="81"/>
            <rFont val="ＭＳ Ｐゴシック"/>
            <family val="3"/>
            <charset val="128"/>
          </rPr>
          <t>異なる線種が直列に接続されている場合に入力</t>
        </r>
      </text>
    </comment>
    <comment ref="AG135" authorId="0" shapeId="0">
      <text>
        <r>
          <rPr>
            <sz val="9"/>
            <color indexed="81"/>
            <rFont val="ＭＳ Ｐゴシック"/>
            <family val="3"/>
            <charset val="128"/>
          </rPr>
          <t>異なる線種が直列に接続されている場合に入力</t>
        </r>
      </text>
    </comment>
    <comment ref="AG143" authorId="0" shapeId="0">
      <text>
        <r>
          <rPr>
            <sz val="9"/>
            <color indexed="81"/>
            <rFont val="ＭＳ Ｐゴシック"/>
            <family val="3"/>
            <charset val="128"/>
          </rPr>
          <t>異なる線種が直列に接続されている場合に入力</t>
        </r>
      </text>
    </comment>
    <comment ref="AG151" authorId="0" shapeId="0">
      <text>
        <r>
          <rPr>
            <sz val="9"/>
            <color indexed="81"/>
            <rFont val="ＭＳ Ｐゴシック"/>
            <family val="3"/>
            <charset val="128"/>
          </rPr>
          <t>異なる線種が直列に接続されている場合に入力</t>
        </r>
      </text>
    </comment>
    <comment ref="AG159" authorId="0" shapeId="0">
      <text>
        <r>
          <rPr>
            <sz val="9"/>
            <color indexed="81"/>
            <rFont val="ＭＳ Ｐゴシック"/>
            <family val="3"/>
            <charset val="128"/>
          </rPr>
          <t>異なる線種が直列に接続されている場合に入力</t>
        </r>
      </text>
    </comment>
    <comment ref="AG167" authorId="0" shapeId="0">
      <text>
        <r>
          <rPr>
            <sz val="9"/>
            <color indexed="81"/>
            <rFont val="ＭＳ Ｐゴシック"/>
            <family val="3"/>
            <charset val="128"/>
          </rPr>
          <t>異なる線種が直列に接続されている場合に入力</t>
        </r>
      </text>
    </comment>
    <comment ref="AG175" authorId="0" shapeId="0">
      <text>
        <r>
          <rPr>
            <sz val="9"/>
            <color indexed="81"/>
            <rFont val="ＭＳ Ｐゴシック"/>
            <family val="3"/>
            <charset val="128"/>
          </rPr>
          <t>異なる線種が直列に接続されている場合に入力</t>
        </r>
      </text>
    </comment>
  </commentList>
</comments>
</file>

<file path=xl/sharedStrings.xml><?xml version="1.0" encoding="utf-8"?>
<sst xmlns="http://schemas.openxmlformats.org/spreadsheetml/2006/main" count="1434" uniqueCount="720">
  <si>
    <t>１．文字種：半角</t>
    <rPh sb="2" eb="5">
      <t>モジシュ</t>
    </rPh>
    <rPh sb="6" eb="8">
      <t>ハンカク</t>
    </rPh>
    <phoneticPr fontId="20"/>
  </si>
  <si>
    <t>No</t>
  </si>
  <si>
    <t>分類</t>
    <rPh sb="0" eb="2">
      <t>ブンルイ</t>
    </rPh>
    <phoneticPr fontId="20"/>
  </si>
  <si>
    <t>対象
文字</t>
    <rPh sb="0" eb="2">
      <t>タイショウ</t>
    </rPh>
    <rPh sb="3" eb="5">
      <t>モジ</t>
    </rPh>
    <phoneticPr fontId="20"/>
  </si>
  <si>
    <t>文字詳細</t>
    <rPh sb="0" eb="2">
      <t>モジ</t>
    </rPh>
    <rPh sb="2" eb="4">
      <t>ショウサイ</t>
    </rPh>
    <phoneticPr fontId="20"/>
  </si>
  <si>
    <t>文字コード
(SJIS)</t>
    <rPh sb="0" eb="2">
      <t>モジ</t>
    </rPh>
    <phoneticPr fontId="20"/>
  </si>
  <si>
    <t>半角英数記号</t>
  </si>
  <si>
    <t>"</t>
  </si>
  <si>
    <t>半角ダブルクォート</t>
  </si>
  <si>
    <t>0022</t>
  </si>
  <si>
    <t>'</t>
  </si>
  <si>
    <t>半角シングルクォート</t>
  </si>
  <si>
    <t>0027</t>
  </si>
  <si>
    <t>,</t>
  </si>
  <si>
    <t>半角カンマ</t>
    <rPh sb="0" eb="2">
      <t>ハンカク</t>
    </rPh>
    <phoneticPr fontId="20"/>
  </si>
  <si>
    <t>002C</t>
  </si>
  <si>
    <t>&lt;</t>
  </si>
  <si>
    <t>半角アングルブラケット(大なり)</t>
    <rPh sb="0" eb="2">
      <t>ハンカク</t>
    </rPh>
    <rPh sb="12" eb="13">
      <t>ダイ</t>
    </rPh>
    <phoneticPr fontId="20"/>
  </si>
  <si>
    <t>003C</t>
  </si>
  <si>
    <t>&gt;</t>
  </si>
  <si>
    <t>半角アングルブラケット(小なり)</t>
    <rPh sb="0" eb="2">
      <t>ハンカク</t>
    </rPh>
    <rPh sb="12" eb="13">
      <t>ショウ</t>
    </rPh>
    <phoneticPr fontId="20"/>
  </si>
  <si>
    <t>003E</t>
  </si>
  <si>
    <t>!</t>
  </si>
  <si>
    <t>半角エクスクラメーション</t>
  </si>
  <si>
    <t>0021</t>
  </si>
  <si>
    <t>$</t>
  </si>
  <si>
    <t>半角ダラー</t>
  </si>
  <si>
    <t>0024</t>
  </si>
  <si>
    <t>[</t>
  </si>
  <si>
    <t>半角スクエアブラケット(始め)</t>
  </si>
  <si>
    <t>005B</t>
  </si>
  <si>
    <t>]</t>
  </si>
  <si>
    <t>半角スクエアブラケット(終わり)</t>
  </si>
  <si>
    <t>005D</t>
  </si>
  <si>
    <t>^</t>
  </si>
  <si>
    <t>半角カレット</t>
  </si>
  <si>
    <t>005E</t>
  </si>
  <si>
    <t>_</t>
  </si>
  <si>
    <t>半角アンダーバー</t>
  </si>
  <si>
    <t>005F</t>
  </si>
  <si>
    <t>`</t>
  </si>
  <si>
    <t>半角バッククォート</t>
  </si>
  <si>
    <t>0060</t>
  </si>
  <si>
    <t>a～z</t>
  </si>
  <si>
    <t>半角英数小文字</t>
  </si>
  <si>
    <t>0061～007A</t>
  </si>
  <si>
    <t>{</t>
  </si>
  <si>
    <t>半角カーリーブラケット(始め)</t>
    <rPh sb="12" eb="13">
      <t>ハジ</t>
    </rPh>
    <phoneticPr fontId="20"/>
  </si>
  <si>
    <t>007B</t>
  </si>
  <si>
    <t>|</t>
  </si>
  <si>
    <t>半角パイプライン</t>
  </si>
  <si>
    <t>007C</t>
  </si>
  <si>
    <t>}</t>
  </si>
  <si>
    <t>半角カーリーブラケット(終わり)</t>
    <rPh sb="12" eb="13">
      <t>オ</t>
    </rPh>
    <phoneticPr fontId="20"/>
  </si>
  <si>
    <t>007D</t>
  </si>
  <si>
    <t>~</t>
  </si>
  <si>
    <t>半角チルダ</t>
  </si>
  <si>
    <t>007E</t>
  </si>
  <si>
    <t>半角カナ、半角カナ記号</t>
  </si>
  <si>
    <t>｢</t>
  </si>
  <si>
    <t>半角コーナーブラケット(始め)</t>
  </si>
  <si>
    <t>00A2</t>
  </si>
  <si>
    <t>｣</t>
  </si>
  <si>
    <t>半角コーナーブラケット(終わり)</t>
  </si>
  <si>
    <t>00A3</t>
  </si>
  <si>
    <t>･</t>
  </si>
  <si>
    <t>半角中点</t>
  </si>
  <si>
    <t>00A5</t>
  </si>
  <si>
    <t>ｦ</t>
  </si>
  <si>
    <t>半角ヲ</t>
  </si>
  <si>
    <t>00A6</t>
  </si>
  <si>
    <t>ｧ～ｯ</t>
  </si>
  <si>
    <t>半角カナ小文字</t>
  </si>
  <si>
    <t>00A7～00AF</t>
  </si>
  <si>
    <t>ｰ</t>
  </si>
  <si>
    <t>半角音引き</t>
  </si>
  <si>
    <t>00B0</t>
  </si>
  <si>
    <t>２．文字種：全角</t>
    <rPh sb="2" eb="5">
      <t>モジシュ</t>
    </rPh>
    <rPh sb="6" eb="8">
      <t>ゼンカク</t>
    </rPh>
    <phoneticPr fontId="20"/>
  </si>
  <si>
    <t>【機種依存文字】</t>
    <rPh sb="1" eb="3">
      <t>キシュ</t>
    </rPh>
    <rPh sb="3" eb="5">
      <t>イゾン</t>
    </rPh>
    <rPh sb="5" eb="7">
      <t>モジ</t>
    </rPh>
    <phoneticPr fontId="20"/>
  </si>
  <si>
    <t>①　②　③　④　⑤　⑥　⑦　⑧　⑨　⑩　⑪　⑫　⑬　⑭　⑮　⑯　⑰　⑱　⑲　⑳</t>
  </si>
  <si>
    <t>Ⅰ　Ⅱ　Ⅲ　Ⅳ　Ⅴ　Ⅵ　Ⅶ　Ⅷ　Ⅸ　Ⅹ　ⅰ　ⅱ　ⅲ　ⅳ　ⅴ　ⅵ　ⅶ　ⅷ　ⅸ　ⅹ</t>
  </si>
  <si>
    <t>㍉　㌔　㌢　㍍　㌘　㌧　㌃　㌶　㍑　㍗　㌍　㌦　㌣　㌫　㍊　㌻</t>
  </si>
  <si>
    <t>㎜　㎝　㎞　㎎　㎏　㏄　㎡</t>
  </si>
  <si>
    <t>㍾　㍽　㍼　㍻</t>
  </si>
  <si>
    <t>∮　∑</t>
  </si>
  <si>
    <t>したがって、利用可能文字としては、</t>
    <rPh sb="6" eb="8">
      <t>リヨウ</t>
    </rPh>
    <rPh sb="8" eb="10">
      <t>カノウ</t>
    </rPh>
    <rPh sb="10" eb="12">
      <t>モジ</t>
    </rPh>
    <phoneticPr fontId="20"/>
  </si>
  <si>
    <t>JIS X 0208 第1水準漢字、第2水準漢字、非漢字（ひらがな、カタカナ、上記以外の記号）となり、</t>
    <rPh sb="11" eb="12">
      <t>ダイ</t>
    </rPh>
    <rPh sb="13" eb="15">
      <t>スイジュン</t>
    </rPh>
    <rPh sb="15" eb="17">
      <t>カンジ</t>
    </rPh>
    <rPh sb="18" eb="19">
      <t>ダイ</t>
    </rPh>
    <rPh sb="20" eb="22">
      <t>スイジュン</t>
    </rPh>
    <rPh sb="22" eb="24">
      <t>カンジ</t>
    </rPh>
    <rPh sb="25" eb="28">
      <t>ヒカンジ</t>
    </rPh>
    <rPh sb="39" eb="41">
      <t>ジョウキ</t>
    </rPh>
    <rPh sb="41" eb="43">
      <t>イガイ</t>
    </rPh>
    <rPh sb="44" eb="46">
      <t>キゴウ</t>
    </rPh>
    <phoneticPr fontId="20"/>
  </si>
  <si>
    <t>【禁則文字】</t>
    <rPh sb="1" eb="3">
      <t>キンソク</t>
    </rPh>
    <rPh sb="3" eb="5">
      <t>モジ</t>
    </rPh>
    <phoneticPr fontId="20"/>
  </si>
  <si>
    <t>㈱　㈲　㈹</t>
    <phoneticPr fontId="18"/>
  </si>
  <si>
    <t>〝　〟　№　㏍　℡　㊤　㊥　㊦　㊧　㊨</t>
    <phoneticPr fontId="18"/>
  </si>
  <si>
    <t>機種依存文字、第3水準漢字、第4水準漢字</t>
    <rPh sb="0" eb="2">
      <t>キシュ</t>
    </rPh>
    <rPh sb="2" eb="4">
      <t>イゾン</t>
    </rPh>
    <rPh sb="4" eb="6">
      <t>モジ</t>
    </rPh>
    <phoneticPr fontId="20"/>
  </si>
  <si>
    <t>（低圧用）保 護 継 電 器 整 定 値 一 覧 表</t>
    <rPh sb="1" eb="4">
      <t>テイアツヨウ</t>
    </rPh>
    <rPh sb="9" eb="14">
      <t>ケイデンキ</t>
    </rPh>
    <rPh sb="15" eb="16">
      <t>セイ</t>
    </rPh>
    <rPh sb="17" eb="18">
      <t>テイキ</t>
    </rPh>
    <rPh sb="19" eb="20">
      <t>アタイ</t>
    </rPh>
    <rPh sb="21" eb="26">
      <t>イチランヒョウ</t>
    </rPh>
    <phoneticPr fontId="20"/>
  </si>
  <si>
    <t>＜申込代行者情報＞</t>
    <rPh sb="1" eb="3">
      <t>モウシコミ</t>
    </rPh>
    <rPh sb="3" eb="5">
      <t>ダイコウ</t>
    </rPh>
    <rPh sb="5" eb="6">
      <t>シャ</t>
    </rPh>
    <rPh sb="6" eb="8">
      <t>ジョウホウ</t>
    </rPh>
    <phoneticPr fontId="20"/>
  </si>
  <si>
    <t>＜設置設備情報＞</t>
    <rPh sb="1" eb="3">
      <t>セッチ</t>
    </rPh>
    <rPh sb="3" eb="5">
      <t>セツビ</t>
    </rPh>
    <rPh sb="5" eb="7">
      <t>ジョウホウ</t>
    </rPh>
    <phoneticPr fontId="20"/>
  </si>
  <si>
    <t>・事業者名：</t>
    <rPh sb="1" eb="4">
      <t>ジギョウシャ</t>
    </rPh>
    <rPh sb="4" eb="5">
      <t>メイ</t>
    </rPh>
    <phoneticPr fontId="20"/>
  </si>
  <si>
    <t>・発電設備種別：</t>
    <rPh sb="1" eb="3">
      <t>ハツデン</t>
    </rPh>
    <rPh sb="3" eb="5">
      <t>セツビ</t>
    </rPh>
    <rPh sb="5" eb="7">
      <t>シュベツ</t>
    </rPh>
    <phoneticPr fontId="20"/>
  </si>
  <si>
    <t>受動</t>
    <rPh sb="0" eb="2">
      <t>ジュドウ</t>
    </rPh>
    <phoneticPr fontId="20"/>
  </si>
  <si>
    <t>能動</t>
    <rPh sb="0" eb="2">
      <t>ノウドウ</t>
    </rPh>
    <phoneticPr fontId="20"/>
  </si>
  <si>
    <t>復電後</t>
    <rPh sb="0" eb="1">
      <t>フク</t>
    </rPh>
    <rPh sb="1" eb="2">
      <t>デン</t>
    </rPh>
    <rPh sb="2" eb="3">
      <t>ゴ</t>
    </rPh>
    <phoneticPr fontId="20"/>
  </si>
  <si>
    <t>・住　所　：</t>
    <rPh sb="1" eb="2">
      <t>ジュウ</t>
    </rPh>
    <rPh sb="3" eb="4">
      <t>ショ</t>
    </rPh>
    <phoneticPr fontId="20"/>
  </si>
  <si>
    <t>・定格出力　　：</t>
    <rPh sb="1" eb="3">
      <t>テイカク</t>
    </rPh>
    <rPh sb="3" eb="5">
      <t>シュツリョク</t>
    </rPh>
    <phoneticPr fontId="20"/>
  </si>
  <si>
    <r>
      <t>　　</t>
    </r>
    <r>
      <rPr>
        <sz val="14"/>
        <rFont val="ＭＳ 明朝"/>
        <family val="1"/>
        <charset val="128"/>
      </rPr>
      <t>ｋＶＡ　×　</t>
    </r>
    <r>
      <rPr>
        <sz val="14"/>
        <color indexed="10"/>
        <rFont val="ＭＳ 明朝"/>
        <family val="1"/>
        <charset val="128"/>
      </rPr>
      <t>　</t>
    </r>
    <r>
      <rPr>
        <sz val="14"/>
        <rFont val="ＭＳ 明朝"/>
        <family val="1"/>
        <charset val="128"/>
      </rPr>
      <t>台</t>
    </r>
    <rPh sb="9" eb="10">
      <t>ダイ</t>
    </rPh>
    <phoneticPr fontId="20"/>
  </si>
  <si>
    <r>
      <t>（固定）　　　　　　　　　　</t>
    </r>
    <r>
      <rPr>
        <sz val="14"/>
        <rFont val="ＭＳ 明朝"/>
        <family val="1"/>
        <charset val="128"/>
      </rPr>
      <t>　</t>
    </r>
    <r>
      <rPr>
        <sz val="11"/>
        <rFont val="ＭＳ 明朝"/>
        <family val="1"/>
        <charset val="128"/>
      </rPr>
      <t>（FAX）</t>
    </r>
    <rPh sb="1" eb="3">
      <t>コテイ</t>
    </rPh>
    <phoneticPr fontId="20"/>
  </si>
  <si>
    <r>
      <t>（携帯）</t>
    </r>
    <r>
      <rPr>
        <sz val="11"/>
        <color indexed="10"/>
        <rFont val="ＭＳ 明朝"/>
        <family val="1"/>
        <charset val="128"/>
      </rPr>
      <t>　</t>
    </r>
    <r>
      <rPr>
        <sz val="11"/>
        <rFont val="ＭＳ 明朝"/>
        <family val="1"/>
        <charset val="128"/>
      </rPr>
      <t>　　　　</t>
    </r>
    <rPh sb="1" eb="3">
      <t>ケイタイ</t>
    </rPh>
    <phoneticPr fontId="20"/>
  </si>
  <si>
    <t>・自動電圧調整装置</t>
    <rPh sb="1" eb="3">
      <t>ジドウ</t>
    </rPh>
    <rPh sb="3" eb="5">
      <t>デンアツ</t>
    </rPh>
    <rPh sb="5" eb="7">
      <t>チョウセイ</t>
    </rPh>
    <rPh sb="7" eb="9">
      <t>ソウチ</t>
    </rPh>
    <phoneticPr fontId="20"/>
  </si>
  <si>
    <t>　　　進相無効電力制御機能　　：　　　　　有　　　・　　　無</t>
    <rPh sb="3" eb="4">
      <t>ススム</t>
    </rPh>
    <rPh sb="4" eb="5">
      <t>ソウ</t>
    </rPh>
    <rPh sb="5" eb="7">
      <t>ムコウ</t>
    </rPh>
    <rPh sb="7" eb="9">
      <t>デンリョク</t>
    </rPh>
    <phoneticPr fontId="20"/>
  </si>
  <si>
    <t>＜設置者情報＞</t>
    <rPh sb="1" eb="3">
      <t>セッチ</t>
    </rPh>
    <rPh sb="3" eb="4">
      <t>シャ</t>
    </rPh>
    <rPh sb="4" eb="6">
      <t>ジョウホウ</t>
    </rPh>
    <phoneticPr fontId="20"/>
  </si>
  <si>
    <t>　　　出力制御機能　　　　　　：　　　　　有　　　・　　　無</t>
    <rPh sb="3" eb="5">
      <t>シュツリョク</t>
    </rPh>
    <rPh sb="5" eb="7">
      <t>セイギョ</t>
    </rPh>
    <rPh sb="7" eb="9">
      <t>キノウ</t>
    </rPh>
    <phoneticPr fontId="20"/>
  </si>
  <si>
    <t>・契約者名：</t>
    <rPh sb="1" eb="4">
      <t>ケイヤクシャ</t>
    </rPh>
    <rPh sb="4" eb="5">
      <t>メイ</t>
    </rPh>
    <phoneticPr fontId="20"/>
  </si>
  <si>
    <t>・絶縁用変圧器　　　　　　　　：　　　　　有　　　・　　　無</t>
    <rPh sb="1" eb="4">
      <t>ゼツエンヨウ</t>
    </rPh>
    <rPh sb="4" eb="7">
      <t>ヘンアツキ</t>
    </rPh>
    <phoneticPr fontId="20"/>
  </si>
  <si>
    <t>・ＯＣ付ＥＬＣＢ　　　　　　　：　　　　　極数素子数（　　Ｐ　　Ｅ）</t>
    <rPh sb="3" eb="4">
      <t>ツキ</t>
    </rPh>
    <phoneticPr fontId="20"/>
  </si>
  <si>
    <t>※　本様式は、保護装置の型式（認証番号）毎に作成願います（同一型式を複数台設置される場合は本様式１枚のみで結構です）。</t>
    <rPh sb="2" eb="3">
      <t>ホン</t>
    </rPh>
    <rPh sb="3" eb="5">
      <t>ヨウシキ</t>
    </rPh>
    <rPh sb="7" eb="9">
      <t>ホゴ</t>
    </rPh>
    <rPh sb="9" eb="11">
      <t>ソウチ</t>
    </rPh>
    <rPh sb="12" eb="14">
      <t>カタシキ</t>
    </rPh>
    <rPh sb="15" eb="17">
      <t>ニンショウ</t>
    </rPh>
    <rPh sb="17" eb="19">
      <t>バンゴウ</t>
    </rPh>
    <rPh sb="20" eb="21">
      <t>ゴト</t>
    </rPh>
    <rPh sb="22" eb="24">
      <t>サクセイ</t>
    </rPh>
    <rPh sb="24" eb="25">
      <t>ネガ</t>
    </rPh>
    <rPh sb="29" eb="31">
      <t>ドウイツ</t>
    </rPh>
    <rPh sb="31" eb="33">
      <t>カタシキ</t>
    </rPh>
    <rPh sb="34" eb="36">
      <t>フクスウ</t>
    </rPh>
    <rPh sb="36" eb="37">
      <t>ダイ</t>
    </rPh>
    <rPh sb="37" eb="39">
      <t>セッチ</t>
    </rPh>
    <rPh sb="42" eb="44">
      <t>バアイ</t>
    </rPh>
    <rPh sb="45" eb="46">
      <t>ホン</t>
    </rPh>
    <rPh sb="46" eb="48">
      <t>ヨウシキ</t>
    </rPh>
    <rPh sb="49" eb="50">
      <t>マイ</t>
    </rPh>
    <rPh sb="53" eb="55">
      <t>ケッコウ</t>
    </rPh>
    <phoneticPr fontId="20"/>
  </si>
  <si>
    <r>
      <t>１．主リレー</t>
    </r>
    <r>
      <rPr>
        <sz val="11"/>
        <rFont val="ＭＳ 明朝"/>
        <family val="1"/>
        <charset val="128"/>
      </rPr>
      <t>　　※太枠内ご記入ください（ただし、第三者（JET、JIA）が認証するPCSを使用する場合、①・②・③・④は省略可能です）。</t>
    </r>
    <rPh sb="2" eb="3">
      <t>シュ</t>
    </rPh>
    <rPh sb="9" eb="10">
      <t>フト</t>
    </rPh>
    <rPh sb="10" eb="11">
      <t>ワク</t>
    </rPh>
    <rPh sb="11" eb="12">
      <t>ナイ</t>
    </rPh>
    <rPh sb="13" eb="15">
      <t>キニュウ</t>
    </rPh>
    <phoneticPr fontId="20"/>
  </si>
  <si>
    <t>保護継電器の種別</t>
    <rPh sb="0" eb="2">
      <t>ホゴ</t>
    </rPh>
    <rPh sb="2" eb="5">
      <t>ケイデンキ</t>
    </rPh>
    <rPh sb="6" eb="7">
      <t>シュルイ</t>
    </rPh>
    <rPh sb="7" eb="8">
      <t>ベツ</t>
    </rPh>
    <phoneticPr fontId="20"/>
  </si>
  <si>
    <t>第三者（JET、JIA）が認証するPCSを使用する場合は省略可能</t>
    <rPh sb="0" eb="1">
      <t>ダイ</t>
    </rPh>
    <rPh sb="1" eb="3">
      <t>サンシャ</t>
    </rPh>
    <rPh sb="13" eb="15">
      <t>ニンショウ</t>
    </rPh>
    <rPh sb="21" eb="23">
      <t>シヨウ</t>
    </rPh>
    <rPh sb="25" eb="27">
      <t>バアイ</t>
    </rPh>
    <rPh sb="28" eb="30">
      <t>ショウリャク</t>
    </rPh>
    <rPh sb="30" eb="32">
      <t>カノウ</t>
    </rPh>
    <phoneticPr fontId="20"/>
  </si>
  <si>
    <t>⑤申請整定値</t>
    <rPh sb="1" eb="3">
      <t>シンセイ</t>
    </rPh>
    <rPh sb="3" eb="4">
      <t>セイ</t>
    </rPh>
    <rPh sb="4" eb="5">
      <t>テイキ</t>
    </rPh>
    <rPh sb="5" eb="6">
      <t>アタイ</t>
    </rPh>
    <phoneticPr fontId="20"/>
  </si>
  <si>
    <t>当社整定値</t>
    <rPh sb="0" eb="2">
      <t>トウシャ</t>
    </rPh>
    <rPh sb="2" eb="3">
      <t>トトノ</t>
    </rPh>
    <rPh sb="3" eb="4">
      <t>サダ</t>
    </rPh>
    <rPh sb="4" eb="5">
      <t>チ</t>
    </rPh>
    <phoneticPr fontId="20"/>
  </si>
  <si>
    <t>適否</t>
  </si>
  <si>
    <t>適　　　　用</t>
  </si>
  <si>
    <t>① 継電器
   製造者・型式</t>
    <rPh sb="2" eb="5">
      <t>ケイデンキ</t>
    </rPh>
    <rPh sb="9" eb="12">
      <t>セイゾウシャ</t>
    </rPh>
    <rPh sb="13" eb="15">
      <t>カタシキ</t>
    </rPh>
    <phoneticPr fontId="20"/>
  </si>
  <si>
    <t>②　整　定　範　囲</t>
    <rPh sb="2" eb="3">
      <t>セイ</t>
    </rPh>
    <rPh sb="4" eb="5">
      <t>テイキ</t>
    </rPh>
    <rPh sb="6" eb="9">
      <t>ハンイ</t>
    </rPh>
    <phoneticPr fontId="20"/>
  </si>
  <si>
    <t>③CT比</t>
    <rPh sb="3" eb="4">
      <t>ヒリツ</t>
    </rPh>
    <phoneticPr fontId="20"/>
  </si>
  <si>
    <t>④VT比</t>
    <rPh sb="3" eb="4">
      <t>ヒリツ</t>
    </rPh>
    <phoneticPr fontId="20"/>
  </si>
  <si>
    <t>電　力　品　質</t>
    <rPh sb="0" eb="3">
      <t>デンリョク</t>
    </rPh>
    <rPh sb="4" eb="7">
      <t>ヒンシツ</t>
    </rPh>
    <phoneticPr fontId="20"/>
  </si>
  <si>
    <t>　標準整定　115%
（100V系の場合115V、200V系の場合230V）</t>
    <rPh sb="1" eb="3">
      <t>ヒョウジュン</t>
    </rPh>
    <rPh sb="3" eb="5">
      <t>セイテイ</t>
    </rPh>
    <rPh sb="16" eb="17">
      <t>ケイ</t>
    </rPh>
    <rPh sb="18" eb="20">
      <t>バアイ</t>
    </rPh>
    <rPh sb="29" eb="30">
      <t>ケイ</t>
    </rPh>
    <rPh sb="31" eb="33">
      <t>バアイ</t>
    </rPh>
    <phoneticPr fontId="20"/>
  </si>
  <si>
    <t>　標準整定　80%
（100V系の場合80V、200V系の場合160V）</t>
    <rPh sb="1" eb="3">
      <t>ヒョウジュン</t>
    </rPh>
    <rPh sb="3" eb="5">
      <t>セイテイ</t>
    </rPh>
    <rPh sb="15" eb="16">
      <t>ケイ</t>
    </rPh>
    <rPh sb="17" eb="19">
      <t>バアイ</t>
    </rPh>
    <rPh sb="27" eb="28">
      <t>ケイ</t>
    </rPh>
    <rPh sb="29" eb="31">
      <t>バアイ</t>
    </rPh>
    <phoneticPr fontId="20"/>
  </si>
  <si>
    <t>Ｈｚ</t>
  </si>
  <si>
    <t>単　独　運　転　防　止</t>
    <rPh sb="0" eb="3">
      <t>タンドク</t>
    </rPh>
    <rPh sb="4" eb="7">
      <t>ウンテン</t>
    </rPh>
    <rPh sb="8" eb="11">
      <t>ボウシ</t>
    </rPh>
    <phoneticPr fontId="20"/>
  </si>
  <si>
    <t>【逆潮流有りの場合記載不要】
標準整定　発電設備定格出力の5%程度以下</t>
    <rPh sb="1" eb="2">
      <t>ギャク</t>
    </rPh>
    <rPh sb="2" eb="4">
      <t>チョウリュウ</t>
    </rPh>
    <rPh sb="4" eb="5">
      <t>ア</t>
    </rPh>
    <rPh sb="7" eb="9">
      <t>バアイ</t>
    </rPh>
    <rPh sb="9" eb="11">
      <t>キサイ</t>
    </rPh>
    <rPh sb="11" eb="13">
      <t>フヨウ</t>
    </rPh>
    <rPh sb="15" eb="17">
      <t>ヒョウジュン</t>
    </rPh>
    <rPh sb="17" eb="19">
      <t>セイテイ</t>
    </rPh>
    <rPh sb="20" eb="22">
      <t>ハツデン</t>
    </rPh>
    <rPh sb="22" eb="24">
      <t>セツビ</t>
    </rPh>
    <rPh sb="24" eb="26">
      <t>テイカク</t>
    </rPh>
    <rPh sb="26" eb="28">
      <t>シュツリョク</t>
    </rPh>
    <rPh sb="31" eb="33">
      <t>テイド</t>
    </rPh>
    <rPh sb="33" eb="35">
      <t>イカ</t>
    </rPh>
    <phoneticPr fontId="20"/>
  </si>
  <si>
    <t>【逆潮流有りの場合記載不要】
標準整定　最大受電電力の3%程度</t>
    <rPh sb="15" eb="17">
      <t>ヒョウジュン</t>
    </rPh>
    <rPh sb="17" eb="19">
      <t>セイテイ</t>
    </rPh>
    <rPh sb="20" eb="22">
      <t>サイダイ</t>
    </rPh>
    <rPh sb="22" eb="24">
      <t>ジュデン</t>
    </rPh>
    <rPh sb="24" eb="26">
      <t>デンリョク</t>
    </rPh>
    <rPh sb="29" eb="31">
      <t>テイド</t>
    </rPh>
    <phoneticPr fontId="20"/>
  </si>
  <si>
    <t xml:space="preserve"> ２系列目のリレーに適用</t>
    <rPh sb="2" eb="4">
      <t>ケイレツ</t>
    </rPh>
    <rPh sb="4" eb="5">
      <t>メ</t>
    </rPh>
    <rPh sb="10" eb="12">
      <t>テキヨウ</t>
    </rPh>
    <phoneticPr fontId="20"/>
  </si>
  <si>
    <t xml:space="preserve"> 能動的方式</t>
    <rPh sb="1" eb="4">
      <t>ノウドウテキ</t>
    </rPh>
    <rPh sb="4" eb="6">
      <t>ホウシキ</t>
    </rPh>
    <phoneticPr fontId="20"/>
  </si>
  <si>
    <t>個別整定　（新型の場合記載不要）</t>
    <rPh sb="0" eb="2">
      <t>コベツ</t>
    </rPh>
    <rPh sb="2" eb="4">
      <t>セイテイ</t>
    </rPh>
    <rPh sb="6" eb="8">
      <t>シンガタ</t>
    </rPh>
    <rPh sb="9" eb="11">
      <t>バアイ</t>
    </rPh>
    <rPh sb="11" eb="13">
      <t>キサイ</t>
    </rPh>
    <rPh sb="13" eb="15">
      <t>フヨウ</t>
    </rPh>
    <phoneticPr fontId="20"/>
  </si>
  <si>
    <r>
      <t xml:space="preserve">（非認証品の場合）
</t>
    </r>
    <r>
      <rPr>
        <sz val="11"/>
        <rFont val="ＭＳ 明朝"/>
        <family val="1"/>
        <charset val="128"/>
      </rPr>
      <t>取扱説明書を添付のこと</t>
    </r>
    <rPh sb="1" eb="2">
      <t>ヒ</t>
    </rPh>
    <rPh sb="2" eb="4">
      <t>ニンショウ</t>
    </rPh>
    <rPh sb="4" eb="5">
      <t>ヒン</t>
    </rPh>
    <rPh sb="6" eb="8">
      <t>バアイ</t>
    </rPh>
    <rPh sb="10" eb="12">
      <t>トリアツカ</t>
    </rPh>
    <rPh sb="12" eb="15">
      <t>セツメイショ</t>
    </rPh>
    <rPh sb="16" eb="18">
      <t>テンプ</t>
    </rPh>
    <phoneticPr fontId="20"/>
  </si>
  <si>
    <t xml:space="preserve"> 受動的方式</t>
    <rPh sb="1" eb="4">
      <t>ジュドウテキ</t>
    </rPh>
    <rPh sb="4" eb="6">
      <t>ホウシキ</t>
    </rPh>
    <phoneticPr fontId="20"/>
  </si>
  <si>
    <t>個別整定（位相跳躍方式の場合±3～±10度の範囲、周波数変化率方式の場合±0.1～±0.3%の範囲、3次高調波電圧歪急増方式の場合+1～+3%の範囲）</t>
    <rPh sb="0" eb="2">
      <t>コベツ</t>
    </rPh>
    <rPh sb="2" eb="4">
      <t>セイテイ</t>
    </rPh>
    <rPh sb="5" eb="7">
      <t>イソウ</t>
    </rPh>
    <rPh sb="7" eb="9">
      <t>チョウヤク</t>
    </rPh>
    <rPh sb="9" eb="11">
      <t>ホウシキ</t>
    </rPh>
    <rPh sb="12" eb="14">
      <t>バアイ</t>
    </rPh>
    <rPh sb="20" eb="21">
      <t>ド</t>
    </rPh>
    <rPh sb="22" eb="24">
      <t>ハンイ</t>
    </rPh>
    <rPh sb="25" eb="28">
      <t>シュウハスウ</t>
    </rPh>
    <rPh sb="28" eb="30">
      <t>ヘンカ</t>
    </rPh>
    <rPh sb="30" eb="31">
      <t>リツ</t>
    </rPh>
    <rPh sb="31" eb="33">
      <t>ホウシキ</t>
    </rPh>
    <rPh sb="34" eb="36">
      <t>バアイ</t>
    </rPh>
    <rPh sb="47" eb="49">
      <t>ハンイ</t>
    </rPh>
    <rPh sb="51" eb="52">
      <t>ジ</t>
    </rPh>
    <rPh sb="52" eb="54">
      <t>コウチョウ</t>
    </rPh>
    <rPh sb="54" eb="55">
      <t>ハ</t>
    </rPh>
    <rPh sb="55" eb="57">
      <t>デンアツ</t>
    </rPh>
    <rPh sb="57" eb="58">
      <t>ヒズミ</t>
    </rPh>
    <rPh sb="58" eb="60">
      <t>キュウゾウ</t>
    </rPh>
    <rPh sb="60" eb="62">
      <t>ホウシキ</t>
    </rPh>
    <rPh sb="63" eb="65">
      <t>バアイ</t>
    </rPh>
    <rPh sb="72" eb="74">
      <t>ハンイ</t>
    </rPh>
    <phoneticPr fontId="20"/>
  </si>
  <si>
    <r>
      <t xml:space="preserve">（非認証品の場合）
</t>
    </r>
    <r>
      <rPr>
        <sz val="11"/>
        <rFont val="ＭＳ 明朝"/>
        <family val="1"/>
        <charset val="128"/>
      </rPr>
      <t>取扱説明書を添付のこと</t>
    </r>
    <rPh sb="10" eb="12">
      <t>トリアツカ</t>
    </rPh>
    <rPh sb="12" eb="15">
      <t>セツメイショ</t>
    </rPh>
    <rPh sb="16" eb="18">
      <t>テンプ</t>
    </rPh>
    <phoneticPr fontId="20"/>
  </si>
  <si>
    <t>その他</t>
    <rPh sb="2" eb="3">
      <t>タ</t>
    </rPh>
    <phoneticPr fontId="20"/>
  </si>
  <si>
    <t>自動電圧調整機能
（AVR整定値）</t>
    <rPh sb="0" eb="2">
      <t>ジドウ</t>
    </rPh>
    <rPh sb="2" eb="4">
      <t>デンアツ</t>
    </rPh>
    <rPh sb="4" eb="6">
      <t>チョウセイ</t>
    </rPh>
    <rPh sb="6" eb="8">
      <t>キノウ</t>
    </rPh>
    <rPh sb="13" eb="15">
      <t>セイテイ</t>
    </rPh>
    <rPh sb="15" eb="16">
      <t>チ</t>
    </rPh>
    <phoneticPr fontId="20"/>
  </si>
  <si>
    <t>【逆潮流無しの場合記載不要】
個別整定　屋内配線（受電点からＰＣＳまで）による電圧上昇値の簡易計算書で計算した値</t>
    <rPh sb="4" eb="5">
      <t>ナ</t>
    </rPh>
    <rPh sb="15" eb="17">
      <t>コベツ</t>
    </rPh>
    <rPh sb="17" eb="19">
      <t>セイテイ</t>
    </rPh>
    <rPh sb="20" eb="24">
      <t>オクナイハイセン</t>
    </rPh>
    <rPh sb="25" eb="27">
      <t>ジュデン</t>
    </rPh>
    <rPh sb="27" eb="28">
      <t>テン</t>
    </rPh>
    <rPh sb="39" eb="44">
      <t>デンアツジョウショウチ</t>
    </rPh>
    <rPh sb="45" eb="47">
      <t>カンイ</t>
    </rPh>
    <rPh sb="47" eb="50">
      <t>ケイサンショ</t>
    </rPh>
    <rPh sb="51" eb="53">
      <t>ケイサン</t>
    </rPh>
    <rPh sb="55" eb="56">
      <t>アタイ</t>
    </rPh>
    <phoneticPr fontId="20"/>
  </si>
  <si>
    <t>別紙参照</t>
    <rPh sb="0" eb="2">
      <t>ベッシ</t>
    </rPh>
    <rPh sb="2" eb="4">
      <t>サンショウ</t>
    </rPh>
    <phoneticPr fontId="20"/>
  </si>
  <si>
    <t>電　力　品　質</t>
  </si>
  <si>
    <t xml:space="preserve"> ＯＶＲ</t>
  </si>
  <si>
    <t>秒</t>
    <rPh sb="0" eb="1">
      <t>ビョウ</t>
    </rPh>
    <phoneticPr fontId="20"/>
  </si>
  <si>
    <t>　標準整定　1.0秒</t>
    <rPh sb="1" eb="3">
      <t>ヒョウジュン</t>
    </rPh>
    <rPh sb="3" eb="5">
      <t>セイテイ</t>
    </rPh>
    <rPh sb="9" eb="10">
      <t>ビョウ</t>
    </rPh>
    <phoneticPr fontId="20"/>
  </si>
  <si>
    <t xml:space="preserve"> ＵＶＲ</t>
  </si>
  <si>
    <t xml:space="preserve"> ＯＦＲ</t>
  </si>
  <si>
    <t>　標準整定　1.0秒
　（0.5秒でも可）</t>
    <rPh sb="1" eb="3">
      <t>ヒョウジュン</t>
    </rPh>
    <rPh sb="3" eb="5">
      <t>セイテイ</t>
    </rPh>
    <rPh sb="9" eb="10">
      <t>ビョウ</t>
    </rPh>
    <rPh sb="16" eb="17">
      <t>ビョウ</t>
    </rPh>
    <rPh sb="19" eb="20">
      <t>カ</t>
    </rPh>
    <phoneticPr fontId="20"/>
  </si>
  <si>
    <t xml:space="preserve"> ＵＦＲ</t>
  </si>
  <si>
    <t>単独運転防止</t>
    <rPh sb="0" eb="2">
      <t>タンドク</t>
    </rPh>
    <rPh sb="2" eb="4">
      <t>ウンテン</t>
    </rPh>
    <rPh sb="4" eb="6">
      <t>ボウシ</t>
    </rPh>
    <phoneticPr fontId="20"/>
  </si>
  <si>
    <t xml:space="preserve"> ＲＰＲ</t>
  </si>
  <si>
    <t>秒以内</t>
    <rPh sb="0" eb="1">
      <t>ビョウ</t>
    </rPh>
    <rPh sb="1" eb="3">
      <t>イナイ</t>
    </rPh>
    <phoneticPr fontId="20"/>
  </si>
  <si>
    <t>【逆潮流有りの場合記載不要】
標準整定　0.5秒以内</t>
    <rPh sb="15" eb="17">
      <t>ヒョウジュン</t>
    </rPh>
    <rPh sb="17" eb="19">
      <t>セイテイ</t>
    </rPh>
    <rPh sb="23" eb="24">
      <t>ビョウ</t>
    </rPh>
    <rPh sb="24" eb="26">
      <t>イナイ</t>
    </rPh>
    <phoneticPr fontId="20"/>
  </si>
  <si>
    <t xml:space="preserve"> ＵＰＲ</t>
  </si>
  <si>
    <t>【逆潮流有りの場合記載不要】
標準整定　ｹﾞｰﾄﾌﾞﾛｯｸする場合0.2秒以内、ｹﾞｰﾄﾌﾞﾛｯｸしない場合0.5秒以内</t>
    <rPh sb="15" eb="17">
      <t>ヒョウジュン</t>
    </rPh>
    <rPh sb="17" eb="19">
      <t>セイテイ</t>
    </rPh>
    <rPh sb="31" eb="33">
      <t>バアイ</t>
    </rPh>
    <rPh sb="36" eb="37">
      <t>ビョウ</t>
    </rPh>
    <rPh sb="37" eb="39">
      <t>イナイ</t>
    </rPh>
    <rPh sb="52" eb="54">
      <t>バアイ</t>
    </rPh>
    <rPh sb="57" eb="58">
      <t>ビョウ</t>
    </rPh>
    <rPh sb="58" eb="60">
      <t>イナイ</t>
    </rPh>
    <phoneticPr fontId="20"/>
  </si>
  <si>
    <t xml:space="preserve"> ２系列目のリレーに適用</t>
  </si>
  <si>
    <t xml:space="preserve"> 能動的方式</t>
  </si>
  <si>
    <t>－</t>
    <phoneticPr fontId="20"/>
  </si>
  <si>
    <t>　標準整定　新型の場合0.2秒以内、
　従来型の場合0.5秒～1.0秒以内</t>
    <rPh sb="1" eb="3">
      <t>ヒョウジュン</t>
    </rPh>
    <rPh sb="3" eb="5">
      <t>セイテイ</t>
    </rPh>
    <rPh sb="14" eb="15">
      <t>ビョウ</t>
    </rPh>
    <rPh sb="15" eb="17">
      <t>イナイ</t>
    </rPh>
    <rPh sb="29" eb="30">
      <t>ビョウ</t>
    </rPh>
    <rPh sb="34" eb="35">
      <t>ビョウ</t>
    </rPh>
    <rPh sb="35" eb="37">
      <t>イナイ</t>
    </rPh>
    <phoneticPr fontId="20"/>
  </si>
  <si>
    <t xml:space="preserve"> 受動的方式</t>
  </si>
  <si>
    <t>　標準整定　0.5秒以内</t>
    <rPh sb="1" eb="3">
      <t>ヒョウジュン</t>
    </rPh>
    <rPh sb="3" eb="5">
      <t>セイテイ</t>
    </rPh>
    <rPh sb="9" eb="10">
      <t>ビョウ</t>
    </rPh>
    <rPh sb="10" eb="12">
      <t>イナイ</t>
    </rPh>
    <phoneticPr fontId="20"/>
  </si>
  <si>
    <t>復電後の投入阻止時間</t>
    <rPh sb="0" eb="1">
      <t>マタ</t>
    </rPh>
    <rPh sb="1" eb="2">
      <t>デン</t>
    </rPh>
    <rPh sb="2" eb="3">
      <t>ゴ</t>
    </rPh>
    <rPh sb="4" eb="6">
      <t>トウニュウ</t>
    </rPh>
    <rPh sb="6" eb="8">
      <t>ソシ</t>
    </rPh>
    <rPh sb="8" eb="10">
      <t>ジカン</t>
    </rPh>
    <phoneticPr fontId="20"/>
  </si>
  <si>
    <t>　標準整定　300秒</t>
    <rPh sb="1" eb="3">
      <t>ヒョウジュン</t>
    </rPh>
    <rPh sb="3" eb="5">
      <t>セイテイ</t>
    </rPh>
    <rPh sb="9" eb="10">
      <t>ビョウ</t>
    </rPh>
    <phoneticPr fontId="20"/>
  </si>
  <si>
    <t>（PCSが1台の場合）</t>
    <rPh sb="6" eb="7">
      <t>ダイ</t>
    </rPh>
    <rPh sb="8" eb="10">
      <t>バアイ</t>
    </rPh>
    <phoneticPr fontId="41"/>
  </si>
  <si>
    <t>屋内配線（受電点からＰＣＳまで）による電圧上昇値の簡易計算書</t>
    <rPh sb="0" eb="2">
      <t>オクナイ</t>
    </rPh>
    <rPh sb="2" eb="4">
      <t>ハイセン</t>
    </rPh>
    <rPh sb="19" eb="21">
      <t>デンアツ</t>
    </rPh>
    <rPh sb="21" eb="23">
      <t>ジョウショウ</t>
    </rPh>
    <rPh sb="23" eb="24">
      <t>アタイ</t>
    </rPh>
    <rPh sb="25" eb="27">
      <t>カンイ</t>
    </rPh>
    <rPh sb="27" eb="30">
      <t>ケイサンショ</t>
    </rPh>
    <phoneticPr fontId="41"/>
  </si>
  <si>
    <t>お客さま名（自署）：</t>
    <rPh sb="1" eb="2">
      <t>キャク</t>
    </rPh>
    <rPh sb="4" eb="5">
      <t>ナ</t>
    </rPh>
    <rPh sb="6" eb="8">
      <t>ジショ</t>
    </rPh>
    <phoneticPr fontId="20"/>
  </si>
  <si>
    <t>228V</t>
    <phoneticPr fontId="41"/>
  </si>
  <si>
    <t>工事施工業者：</t>
    <rPh sb="0" eb="2">
      <t>コウジ</t>
    </rPh>
    <rPh sb="2" eb="4">
      <t>セコウ</t>
    </rPh>
    <rPh sb="4" eb="6">
      <t>ギョウシャ</t>
    </rPh>
    <phoneticPr fontId="20"/>
  </si>
  <si>
    <t>電気方式</t>
    <rPh sb="0" eb="2">
      <t>デンキ</t>
    </rPh>
    <rPh sb="2" eb="4">
      <t>ホウシキ</t>
    </rPh>
    <phoneticPr fontId="41"/>
  </si>
  <si>
    <t>単相2線式100V</t>
    <rPh sb="0" eb="2">
      <t>タンソウ</t>
    </rPh>
    <rPh sb="3" eb="4">
      <t>セン</t>
    </rPh>
    <rPh sb="4" eb="5">
      <t>シキ</t>
    </rPh>
    <phoneticPr fontId="41"/>
  </si>
  <si>
    <t>226V</t>
    <phoneticPr fontId="41"/>
  </si>
  <si>
    <t>単相3線式100/200V</t>
    <rPh sb="0" eb="2">
      <t>タンソウ</t>
    </rPh>
    <rPh sb="3" eb="4">
      <t>セン</t>
    </rPh>
    <rPh sb="4" eb="5">
      <t>シキ</t>
    </rPh>
    <phoneticPr fontId="41"/>
  </si>
  <si>
    <t>単相2線式200V</t>
    <rPh sb="0" eb="2">
      <t>タンソウ</t>
    </rPh>
    <rPh sb="3" eb="4">
      <t>セン</t>
    </rPh>
    <rPh sb="4" eb="5">
      <t>シキ</t>
    </rPh>
    <phoneticPr fontId="41"/>
  </si>
  <si>
    <t>224V</t>
    <phoneticPr fontId="41"/>
  </si>
  <si>
    <t>三相200V</t>
    <rPh sb="0" eb="2">
      <t>サンソウ</t>
    </rPh>
    <phoneticPr fontId="41"/>
  </si>
  <si>
    <t>220V</t>
    <phoneticPr fontId="41"/>
  </si>
  <si>
    <t>218V</t>
    <phoneticPr fontId="41"/>
  </si>
  <si>
    <t>217V</t>
    <phoneticPr fontId="41"/>
  </si>
  <si>
    <t>　　　※1　単相3線式の配線においては中性線と電圧線間の電圧上昇値</t>
    <rPh sb="12" eb="14">
      <t>ハイセン</t>
    </rPh>
    <phoneticPr fontId="41"/>
  </si>
  <si>
    <r>
      <t>　　電気方式が単相3線式の場合1</t>
    </r>
    <r>
      <rPr>
        <vertAlign val="superscript"/>
        <sz val="11"/>
        <rFont val="ＭＳ Ｐゴシック"/>
        <family val="3"/>
        <charset val="128"/>
      </rPr>
      <t>※2</t>
    </r>
    <r>
      <rPr>
        <sz val="11"/>
        <rFont val="ＭＳ Ｐゴシック"/>
        <family val="3"/>
        <charset val="128"/>
      </rPr>
      <t>、単相2線式100Vまたは単相2線式200Vの場合2 、三相の場合√3</t>
    </r>
    <phoneticPr fontId="41"/>
  </si>
  <si>
    <t>　　　※2　電圧線と中性線との電圧を求めるため1としている。</t>
    <rPh sb="6" eb="8">
      <t>デンアツ</t>
    </rPh>
    <rPh sb="8" eb="9">
      <t>セン</t>
    </rPh>
    <rPh sb="10" eb="12">
      <t>チュウセイ</t>
    </rPh>
    <rPh sb="12" eb="13">
      <t>セン</t>
    </rPh>
    <rPh sb="15" eb="17">
      <t>デンアツ</t>
    </rPh>
    <rPh sb="18" eb="19">
      <t>モト</t>
    </rPh>
    <phoneticPr fontId="41"/>
  </si>
  <si>
    <t>109.5Ｖ</t>
    <phoneticPr fontId="41"/>
  </si>
  <si>
    <t>K1＝</t>
    <phoneticPr fontId="41"/>
  </si>
  <si>
    <t>ｂ．　発電電流Ig</t>
    <rPh sb="3" eb="5">
      <t>ハツデン</t>
    </rPh>
    <rPh sb="5" eb="7">
      <t>デンリュウ</t>
    </rPh>
    <phoneticPr fontId="41"/>
  </si>
  <si>
    <t>108V</t>
    <phoneticPr fontId="41"/>
  </si>
  <si>
    <t>　　　【単相3線式及び単相2線式200Vの場合】</t>
    <rPh sb="4" eb="5">
      <t>タン</t>
    </rPh>
    <rPh sb="5" eb="6">
      <t>ソウ</t>
    </rPh>
    <rPh sb="7" eb="8">
      <t>セン</t>
    </rPh>
    <rPh sb="8" eb="9">
      <t>シキ</t>
    </rPh>
    <rPh sb="9" eb="10">
      <t>オヨ</t>
    </rPh>
    <rPh sb="11" eb="13">
      <t>タンソウ</t>
    </rPh>
    <rPh sb="14" eb="15">
      <t>セン</t>
    </rPh>
    <rPh sb="15" eb="16">
      <t>シキ</t>
    </rPh>
    <rPh sb="21" eb="23">
      <t>バアイ</t>
    </rPh>
    <phoneticPr fontId="41"/>
  </si>
  <si>
    <t>　　　【三相の場合】　　　　　　　　　　　　　　　　　　　　　　　 　　　　　　　　　</t>
    <phoneticPr fontId="41"/>
  </si>
  <si>
    <t>発電容量はPCS容量を入力</t>
    <rPh sb="0" eb="2">
      <t>ハツデン</t>
    </rPh>
    <rPh sb="2" eb="4">
      <t>ヨウリョウ</t>
    </rPh>
    <rPh sb="8" eb="10">
      <t>ヨウリョウ</t>
    </rPh>
    <rPh sb="11" eb="13">
      <t>ニュウリョク</t>
    </rPh>
    <phoneticPr fontId="41"/>
  </si>
  <si>
    <t>発電容量（PCS容量）P</t>
    <rPh sb="0" eb="2">
      <t>ハツデン</t>
    </rPh>
    <rPh sb="2" eb="4">
      <t>ヨウリョウ</t>
    </rPh>
    <phoneticPr fontId="41"/>
  </si>
  <si>
    <t>発電電流Ig＝</t>
    <rPh sb="0" eb="2">
      <t>ハツデン</t>
    </rPh>
    <rPh sb="2" eb="4">
      <t>デンリュウ</t>
    </rPh>
    <phoneticPr fontId="41"/>
  </si>
  <si>
    <t>ｃ．　引込口配線の抵抗値 Raと屋内配線の抵抗値 Rb</t>
    <rPh sb="3" eb="5">
      <t>ヒキコミ</t>
    </rPh>
    <rPh sb="5" eb="6">
      <t>グチ</t>
    </rPh>
    <rPh sb="6" eb="8">
      <t>ハイセン</t>
    </rPh>
    <rPh sb="9" eb="12">
      <t>テイコウチ</t>
    </rPh>
    <rPh sb="16" eb="20">
      <t>オクナイハイセン</t>
    </rPh>
    <rPh sb="21" eb="24">
      <t>テイコウチ</t>
    </rPh>
    <phoneticPr fontId="41"/>
  </si>
  <si>
    <t>引込口配線の抵抗値：Ra</t>
    <rPh sb="6" eb="9">
      <t>テイコウチ</t>
    </rPh>
    <phoneticPr fontId="41"/>
  </si>
  <si>
    <t>屋内配線の抵抗値：Rb</t>
    <rPh sb="0" eb="2">
      <t>オクナイ</t>
    </rPh>
    <rPh sb="5" eb="8">
      <t>テイコウチ</t>
    </rPh>
    <phoneticPr fontId="41"/>
  </si>
  <si>
    <t>電線路</t>
    <rPh sb="0" eb="2">
      <t>デンセン</t>
    </rPh>
    <rPh sb="2" eb="3">
      <t>ロ</t>
    </rPh>
    <phoneticPr fontId="41"/>
  </si>
  <si>
    <t>C</t>
    <phoneticPr fontId="41"/>
  </si>
  <si>
    <t>D</t>
    <phoneticPr fontId="41"/>
  </si>
  <si>
    <t>電線太さ</t>
  </si>
  <si>
    <t>(7)</t>
    <phoneticPr fontId="41"/>
  </si>
  <si>
    <t>(10)</t>
    <phoneticPr fontId="41"/>
  </si>
  <si>
    <t>亘長（m）</t>
    <rPh sb="0" eb="1">
      <t>ワタ</t>
    </rPh>
    <phoneticPr fontId="41"/>
  </si>
  <si>
    <t>(8)</t>
    <phoneticPr fontId="41"/>
  </si>
  <si>
    <t>(11)</t>
    <phoneticPr fontId="41"/>
  </si>
  <si>
    <t>抵抗値（Ω）</t>
    <rPh sb="0" eb="3">
      <t>テイコウチ</t>
    </rPh>
    <phoneticPr fontId="41"/>
  </si>
  <si>
    <t>(3)</t>
    <phoneticPr fontId="41"/>
  </si>
  <si>
    <t>(12)</t>
    <phoneticPr fontId="41"/>
  </si>
  <si>
    <t>(7)×（(8)/1000）</t>
    <phoneticPr fontId="41"/>
  </si>
  <si>
    <t>(10)×（(11)/1000）</t>
    <phoneticPr fontId="41"/>
  </si>
  <si>
    <t>Ω…③</t>
    <phoneticPr fontId="41"/>
  </si>
  <si>
    <t>(3)+(6)</t>
    <phoneticPr fontId="41"/>
  </si>
  <si>
    <t>電圧上昇値が2%（100Vの場合：2V、200Vの場合：4V）（内線規程の電圧降下における勧告値）を超える場合は、配線の選定見直しをご検討ください。なお2%を超えて申請される場合、配線図等の根拠となる資料を当社が求める場合がありますので予めご了承願います。</t>
    <rPh sb="57" eb="59">
      <t>ハイセン</t>
    </rPh>
    <rPh sb="79" eb="80">
      <t>コ</t>
    </rPh>
    <rPh sb="82" eb="84">
      <t>シンセイ</t>
    </rPh>
    <rPh sb="87" eb="89">
      <t>バアイ</t>
    </rPh>
    <rPh sb="90" eb="93">
      <t>ハイセンズ</t>
    </rPh>
    <rPh sb="93" eb="94">
      <t>トウ</t>
    </rPh>
    <rPh sb="95" eb="97">
      <t>コンキョ</t>
    </rPh>
    <rPh sb="100" eb="102">
      <t>シリョウ</t>
    </rPh>
    <rPh sb="103" eb="105">
      <t>トウシャ</t>
    </rPh>
    <rPh sb="106" eb="107">
      <t>モト</t>
    </rPh>
    <rPh sb="109" eb="111">
      <t>バアイ</t>
    </rPh>
    <rPh sb="118" eb="119">
      <t>アラカジ</t>
    </rPh>
    <rPh sb="121" eb="123">
      <t>リョウショウ</t>
    </rPh>
    <rPh sb="123" eb="124">
      <t>ネガ</t>
    </rPh>
    <phoneticPr fontId="41"/>
  </si>
  <si>
    <t>(9)+(12)</t>
    <phoneticPr fontId="41"/>
  </si>
  <si>
    <t>ｄ．　電圧上昇値⊿Ｖ</t>
    <rPh sb="3" eb="5">
      <t>デンアツ</t>
    </rPh>
    <rPh sb="5" eb="7">
      <t>ジョウショウ</t>
    </rPh>
    <rPh sb="7" eb="8">
      <t>チ</t>
    </rPh>
    <phoneticPr fontId="41"/>
  </si>
  <si>
    <t>電線インピーダンス（抵抗）</t>
    <rPh sb="0" eb="2">
      <t>デンセン</t>
    </rPh>
    <rPh sb="10" eb="12">
      <t>テイコウ</t>
    </rPh>
    <phoneticPr fontId="41"/>
  </si>
  <si>
    <t>引込口配線・屋内配線（軟銅）</t>
    <rPh sb="0" eb="1">
      <t>ヒ</t>
    </rPh>
    <rPh sb="1" eb="2">
      <t>コ</t>
    </rPh>
    <rPh sb="2" eb="3">
      <t>クチ</t>
    </rPh>
    <rPh sb="3" eb="5">
      <t>ハイセン</t>
    </rPh>
    <rPh sb="6" eb="8">
      <t>オクナイ</t>
    </rPh>
    <rPh sb="8" eb="10">
      <t>ハイセン</t>
    </rPh>
    <rPh sb="11" eb="12">
      <t>ナン</t>
    </rPh>
    <rPh sb="12" eb="13">
      <t>ドウ</t>
    </rPh>
    <phoneticPr fontId="41"/>
  </si>
  <si>
    <t>線種</t>
    <rPh sb="0" eb="2">
      <t>センシュ</t>
    </rPh>
    <phoneticPr fontId="41"/>
  </si>
  <si>
    <r>
      <t>受電点からPCSまでの電圧上昇値</t>
    </r>
    <r>
      <rPr>
        <b/>
        <vertAlign val="superscript"/>
        <sz val="10"/>
        <rFont val="ＭＳ Ｐゴシック"/>
        <family val="3"/>
        <charset val="128"/>
      </rPr>
      <t>※3</t>
    </r>
    <rPh sb="0" eb="2">
      <t>ジュデン</t>
    </rPh>
    <rPh sb="2" eb="3">
      <t>テン</t>
    </rPh>
    <rPh sb="11" eb="13">
      <t>デンアツ</t>
    </rPh>
    <rPh sb="15" eb="16">
      <t>アタイ</t>
    </rPh>
    <phoneticPr fontId="41"/>
  </si>
  <si>
    <t>5.5sq</t>
    <phoneticPr fontId="50"/>
  </si>
  <si>
    <t>e．　自動電圧調整装置（AVR）の整定値</t>
    <phoneticPr fontId="41"/>
  </si>
  <si>
    <t>AVR整定値（上限値）</t>
    <rPh sb="3" eb="4">
      <t>セイ</t>
    </rPh>
    <rPh sb="4" eb="5">
      <t>テイ</t>
    </rPh>
    <rPh sb="5" eb="6">
      <t>チ</t>
    </rPh>
    <rPh sb="7" eb="10">
      <t>ジョウゲンチ</t>
    </rPh>
    <phoneticPr fontId="41"/>
  </si>
  <si>
    <t>*電線要覧　JIS C3307-1980に基づく</t>
    <rPh sb="1" eb="3">
      <t>デンセン</t>
    </rPh>
    <rPh sb="3" eb="4">
      <t>ヨウ</t>
    </rPh>
    <rPh sb="4" eb="5">
      <t>ラン</t>
    </rPh>
    <phoneticPr fontId="41"/>
  </si>
  <si>
    <t>限値を設定し管理・調整する機能〔自動電圧調整機能（AVR）〕が組み込まれています。</t>
    <rPh sb="13" eb="15">
      <t>キノウ</t>
    </rPh>
    <rPh sb="16" eb="18">
      <t>ジドウ</t>
    </rPh>
    <rPh sb="18" eb="20">
      <t>デンアツ</t>
    </rPh>
    <rPh sb="20" eb="22">
      <t>チョウセイ</t>
    </rPh>
    <rPh sb="22" eb="24">
      <t>キノウ</t>
    </rPh>
    <phoneticPr fontId="20"/>
  </si>
  <si>
    <t>AVRについては、電力会社の系統電圧の瞬時的な変動によっても一時的に動作する場合がありますが、</t>
    <rPh sb="9" eb="11">
      <t>デンリョク</t>
    </rPh>
    <rPh sb="11" eb="13">
      <t>カイシャ</t>
    </rPh>
    <rPh sb="14" eb="16">
      <t>ケイトウ</t>
    </rPh>
    <rPh sb="16" eb="18">
      <t>デンアツ</t>
    </rPh>
    <rPh sb="19" eb="21">
      <t>シュンジ</t>
    </rPh>
    <rPh sb="21" eb="22">
      <t>テキ</t>
    </rPh>
    <rPh sb="23" eb="25">
      <t>ヘンドウ</t>
    </rPh>
    <rPh sb="30" eb="33">
      <t>イチジテキ</t>
    </rPh>
    <rPh sb="34" eb="36">
      <t>ドウサ</t>
    </rPh>
    <rPh sb="38" eb="40">
      <t>バアイ</t>
    </rPh>
    <phoneticPr fontId="20"/>
  </si>
  <si>
    <t>AVRの整定値（電圧上限値）を高く設定する場合、発電設備の運転状況等により宅内電圧が設定した電圧</t>
    <rPh sb="4" eb="6">
      <t>セイテイ</t>
    </rPh>
    <rPh sb="6" eb="7">
      <t>チ</t>
    </rPh>
    <rPh sb="8" eb="10">
      <t>デンアツ</t>
    </rPh>
    <rPh sb="10" eb="12">
      <t>ジョウゲン</t>
    </rPh>
    <rPh sb="12" eb="13">
      <t>チ</t>
    </rPh>
    <rPh sb="15" eb="16">
      <t>タカ</t>
    </rPh>
    <rPh sb="17" eb="19">
      <t>セッテイ</t>
    </rPh>
    <rPh sb="21" eb="23">
      <t>バアイ</t>
    </rPh>
    <rPh sb="24" eb="26">
      <t>ハツデン</t>
    </rPh>
    <rPh sb="26" eb="28">
      <t>セツビ</t>
    </rPh>
    <rPh sb="29" eb="31">
      <t>ウンテン</t>
    </rPh>
    <rPh sb="31" eb="33">
      <t>ジョウキョウ</t>
    </rPh>
    <rPh sb="33" eb="34">
      <t>トウ</t>
    </rPh>
    <rPh sb="37" eb="38">
      <t>タク</t>
    </rPh>
    <rPh sb="38" eb="39">
      <t>ナイ</t>
    </rPh>
    <rPh sb="39" eb="41">
      <t>デンアツ</t>
    </rPh>
    <phoneticPr fontId="20"/>
  </si>
  <si>
    <t>まで上昇し、宅内の負荷機器に影響が生じる可能性があります。</t>
    <rPh sb="2" eb="4">
      <t>ジョウショウ</t>
    </rPh>
    <rPh sb="6" eb="8">
      <t>タクナイ</t>
    </rPh>
    <rPh sb="9" eb="11">
      <t>フカ</t>
    </rPh>
    <rPh sb="11" eb="13">
      <t>キキ</t>
    </rPh>
    <rPh sb="14" eb="16">
      <t>エイキョウ</t>
    </rPh>
    <rPh sb="17" eb="18">
      <t>ショウ</t>
    </rPh>
    <rPh sb="20" eb="22">
      <t>カノウ</t>
    </rPh>
    <rPh sb="22" eb="23">
      <t>セイ</t>
    </rPh>
    <phoneticPr fontId="20"/>
  </si>
  <si>
    <t>e．　自動電圧調整機能（AVR）の整定値</t>
    <rPh sb="3" eb="5">
      <t>ジドウ</t>
    </rPh>
    <rPh sb="5" eb="7">
      <t>デンアツ</t>
    </rPh>
    <rPh sb="7" eb="9">
      <t>チョウセイ</t>
    </rPh>
    <rPh sb="9" eb="11">
      <t>キノウ</t>
    </rPh>
    <rPh sb="17" eb="20">
      <t>セイテイチ</t>
    </rPh>
    <phoneticPr fontId="41"/>
  </si>
  <si>
    <t>PCS1での
AVR整定値（上限値）</t>
    <rPh sb="10" eb="11">
      <t>セイ</t>
    </rPh>
    <rPh sb="11" eb="12">
      <t>テイ</t>
    </rPh>
    <rPh sb="12" eb="13">
      <t>チ</t>
    </rPh>
    <rPh sb="14" eb="17">
      <t>ジョウゲンチ</t>
    </rPh>
    <phoneticPr fontId="41"/>
  </si>
  <si>
    <t>”その他”を選択した場合、値を記入</t>
    <rPh sb="3" eb="4">
      <t>タ</t>
    </rPh>
    <rPh sb="6" eb="8">
      <t>センタク</t>
    </rPh>
    <rPh sb="10" eb="12">
      <t>バアイ</t>
    </rPh>
    <rPh sb="13" eb="14">
      <t>アタイ</t>
    </rPh>
    <rPh sb="15" eb="17">
      <t>キニュウ</t>
    </rPh>
    <phoneticPr fontId="41"/>
  </si>
  <si>
    <t>屋内配線の抵抗値：Rb1</t>
    <rPh sb="0" eb="2">
      <t>オクナイ</t>
    </rPh>
    <rPh sb="5" eb="8">
      <t>テイコウチ</t>
    </rPh>
    <phoneticPr fontId="41"/>
  </si>
  <si>
    <t>PCS2での
AVR整定値（上限値）</t>
    <rPh sb="10" eb="11">
      <t>セイ</t>
    </rPh>
    <rPh sb="11" eb="12">
      <t>テイ</t>
    </rPh>
    <rPh sb="12" eb="13">
      <t>チ</t>
    </rPh>
    <rPh sb="14" eb="17">
      <t>ジョウゲンチ</t>
    </rPh>
    <phoneticPr fontId="41"/>
  </si>
  <si>
    <t>屋内配線の抵抗値：Rb2</t>
    <rPh sb="0" eb="2">
      <t>オクナイ</t>
    </rPh>
    <rPh sb="5" eb="8">
      <t>テイコウチ</t>
    </rPh>
    <phoneticPr fontId="41"/>
  </si>
  <si>
    <t>PCS3での
AVR整定値（上限値）</t>
    <rPh sb="10" eb="11">
      <t>セイ</t>
    </rPh>
    <rPh sb="11" eb="12">
      <t>テイ</t>
    </rPh>
    <rPh sb="12" eb="13">
      <t>チ</t>
    </rPh>
    <rPh sb="14" eb="17">
      <t>ジョウゲンチ</t>
    </rPh>
    <phoneticPr fontId="41"/>
  </si>
  <si>
    <t>屋内配線の抵抗値：Rb3</t>
    <rPh sb="0" eb="2">
      <t>オクナイ</t>
    </rPh>
    <rPh sb="5" eb="8">
      <t>テイコウチ</t>
    </rPh>
    <phoneticPr fontId="41"/>
  </si>
  <si>
    <t>PCS4での
AVR整定値（上限値）</t>
    <rPh sb="10" eb="11">
      <t>セイ</t>
    </rPh>
    <rPh sb="11" eb="12">
      <t>テイ</t>
    </rPh>
    <rPh sb="12" eb="13">
      <t>チ</t>
    </rPh>
    <rPh sb="14" eb="17">
      <t>ジョウゲンチ</t>
    </rPh>
    <phoneticPr fontId="41"/>
  </si>
  <si>
    <t>屋内配線の抵抗値：Rb4</t>
    <rPh sb="0" eb="2">
      <t>オクナイ</t>
    </rPh>
    <rPh sb="5" eb="8">
      <t>テイコウチ</t>
    </rPh>
    <phoneticPr fontId="41"/>
  </si>
  <si>
    <t>PCS5での
AVR整定値（上限値）</t>
    <rPh sb="10" eb="11">
      <t>セイ</t>
    </rPh>
    <rPh sb="11" eb="12">
      <t>テイ</t>
    </rPh>
    <rPh sb="12" eb="13">
      <t>チ</t>
    </rPh>
    <rPh sb="14" eb="17">
      <t>ジョウゲンチ</t>
    </rPh>
    <phoneticPr fontId="41"/>
  </si>
  <si>
    <t>屋内配線の抵抗値：Rb5</t>
    <rPh sb="0" eb="2">
      <t>オクナイ</t>
    </rPh>
    <rPh sb="5" eb="8">
      <t>テイコウチ</t>
    </rPh>
    <phoneticPr fontId="41"/>
  </si>
  <si>
    <t>　　　　　　※1　単相3線式の配線においては中性線と電圧線間の電圧上昇値</t>
    <rPh sb="15" eb="17">
      <t>ハイセン</t>
    </rPh>
    <phoneticPr fontId="41"/>
  </si>
  <si>
    <t>　※2　電圧線と中性線との電圧を求めるため1としている。</t>
    <rPh sb="4" eb="6">
      <t>デンアツ</t>
    </rPh>
    <rPh sb="6" eb="7">
      <t>セン</t>
    </rPh>
    <rPh sb="8" eb="10">
      <t>チュウセイ</t>
    </rPh>
    <rPh sb="10" eb="11">
      <t>セン</t>
    </rPh>
    <rPh sb="13" eb="15">
      <t>デンアツ</t>
    </rPh>
    <rPh sb="16" eb="17">
      <t>モト</t>
    </rPh>
    <phoneticPr fontId="41"/>
  </si>
  <si>
    <t>PCS6での
AVR整定値（上限値）</t>
    <rPh sb="10" eb="11">
      <t>セイ</t>
    </rPh>
    <rPh sb="11" eb="12">
      <t>テイ</t>
    </rPh>
    <rPh sb="12" eb="13">
      <t>チ</t>
    </rPh>
    <rPh sb="14" eb="17">
      <t>ジョウゲンチ</t>
    </rPh>
    <phoneticPr fontId="41"/>
  </si>
  <si>
    <t>屋内配線の抵抗値：Rb6</t>
    <rPh sb="0" eb="2">
      <t>オクナイ</t>
    </rPh>
    <rPh sb="5" eb="8">
      <t>テイコウチ</t>
    </rPh>
    <phoneticPr fontId="41"/>
  </si>
  <si>
    <t>　【単相3線式及び単相2線式200Vの場合】</t>
    <rPh sb="2" eb="3">
      <t>タン</t>
    </rPh>
    <rPh sb="3" eb="4">
      <t>ソウ</t>
    </rPh>
    <rPh sb="5" eb="6">
      <t>セン</t>
    </rPh>
    <rPh sb="6" eb="7">
      <t>シキ</t>
    </rPh>
    <rPh sb="7" eb="8">
      <t>オヨ</t>
    </rPh>
    <rPh sb="9" eb="11">
      <t>タンソウ</t>
    </rPh>
    <rPh sb="12" eb="13">
      <t>セン</t>
    </rPh>
    <rPh sb="13" eb="14">
      <t>シキ</t>
    </rPh>
    <rPh sb="19" eb="21">
      <t>バアイ</t>
    </rPh>
    <phoneticPr fontId="41"/>
  </si>
  <si>
    <t>PCS7での
AVR整定値（上限値）</t>
    <rPh sb="10" eb="11">
      <t>セイ</t>
    </rPh>
    <rPh sb="11" eb="12">
      <t>テイ</t>
    </rPh>
    <rPh sb="12" eb="13">
      <t>チ</t>
    </rPh>
    <rPh sb="14" eb="17">
      <t>ジョウゲンチ</t>
    </rPh>
    <phoneticPr fontId="41"/>
  </si>
  <si>
    <t>発電電流Ig1＝</t>
    <rPh sb="0" eb="2">
      <t>ハツデン</t>
    </rPh>
    <rPh sb="2" eb="4">
      <t>デンリュウ</t>
    </rPh>
    <phoneticPr fontId="41"/>
  </si>
  <si>
    <t>発電電流Ig2＝</t>
    <rPh sb="0" eb="2">
      <t>ハツデン</t>
    </rPh>
    <rPh sb="2" eb="4">
      <t>デンリュウ</t>
    </rPh>
    <phoneticPr fontId="41"/>
  </si>
  <si>
    <t>発電電流Ig3＝</t>
    <rPh sb="0" eb="2">
      <t>ハツデン</t>
    </rPh>
    <rPh sb="2" eb="4">
      <t>デンリュウ</t>
    </rPh>
    <phoneticPr fontId="41"/>
  </si>
  <si>
    <t>屋内配線の抵抗値：Rb7</t>
    <rPh sb="0" eb="2">
      <t>オクナイ</t>
    </rPh>
    <rPh sb="5" eb="8">
      <t>テイコウチ</t>
    </rPh>
    <phoneticPr fontId="41"/>
  </si>
  <si>
    <t>発電電流Ig4＝</t>
    <rPh sb="0" eb="2">
      <t>ハツデン</t>
    </rPh>
    <rPh sb="2" eb="4">
      <t>デンリュウ</t>
    </rPh>
    <phoneticPr fontId="41"/>
  </si>
  <si>
    <t>発電電流Ig5＝</t>
    <rPh sb="0" eb="2">
      <t>ハツデン</t>
    </rPh>
    <rPh sb="2" eb="4">
      <t>デンリュウ</t>
    </rPh>
    <phoneticPr fontId="41"/>
  </si>
  <si>
    <t>発電電流Ig6＝</t>
    <rPh sb="0" eb="2">
      <t>ハツデン</t>
    </rPh>
    <rPh sb="2" eb="4">
      <t>デンリュウ</t>
    </rPh>
    <phoneticPr fontId="41"/>
  </si>
  <si>
    <t>発電電流Ig7＝</t>
    <rPh sb="0" eb="2">
      <t>ハツデン</t>
    </rPh>
    <rPh sb="2" eb="4">
      <t>デンリュウ</t>
    </rPh>
    <phoneticPr fontId="41"/>
  </si>
  <si>
    <t>発電電流Ig8＝</t>
    <rPh sb="0" eb="2">
      <t>ハツデン</t>
    </rPh>
    <rPh sb="2" eb="4">
      <t>デンリュウ</t>
    </rPh>
    <phoneticPr fontId="41"/>
  </si>
  <si>
    <t>PCS8での
AVR整定値（上限値）</t>
    <rPh sb="10" eb="11">
      <t>セイ</t>
    </rPh>
    <rPh sb="11" eb="12">
      <t>テイ</t>
    </rPh>
    <rPh sb="12" eb="13">
      <t>チ</t>
    </rPh>
    <rPh sb="14" eb="17">
      <t>ジョウゲンチ</t>
    </rPh>
    <phoneticPr fontId="41"/>
  </si>
  <si>
    <t>発電電流Ig9＝</t>
    <rPh sb="0" eb="2">
      <t>ハツデン</t>
    </rPh>
    <rPh sb="2" eb="4">
      <t>デンリュウ</t>
    </rPh>
    <phoneticPr fontId="41"/>
  </si>
  <si>
    <t>発電電流Ig10＝</t>
    <rPh sb="0" eb="2">
      <t>ハツデン</t>
    </rPh>
    <rPh sb="2" eb="4">
      <t>デンリュウ</t>
    </rPh>
    <phoneticPr fontId="41"/>
  </si>
  <si>
    <t>屋内配線の抵抗値：Rb8</t>
    <rPh sb="0" eb="2">
      <t>オクナイ</t>
    </rPh>
    <rPh sb="5" eb="8">
      <t>テイコウチ</t>
    </rPh>
    <phoneticPr fontId="41"/>
  </si>
  <si>
    <t>発電電流Igt＝</t>
    <rPh sb="0" eb="2">
      <t>ハツデン</t>
    </rPh>
    <rPh sb="2" eb="4">
      <t>デンリュウ</t>
    </rPh>
    <phoneticPr fontId="41"/>
  </si>
  <si>
    <t>PCS9での
AVR整定値（上限値）</t>
    <rPh sb="10" eb="11">
      <t>セイ</t>
    </rPh>
    <rPh sb="11" eb="12">
      <t>テイ</t>
    </rPh>
    <rPh sb="12" eb="13">
      <t>チ</t>
    </rPh>
    <rPh sb="14" eb="17">
      <t>ジョウゲンチ</t>
    </rPh>
    <phoneticPr fontId="41"/>
  </si>
  <si>
    <t>屋内配線の抵抗値：Rb9</t>
    <rPh sb="0" eb="2">
      <t>オクナイ</t>
    </rPh>
    <rPh sb="5" eb="8">
      <t>テイコウチ</t>
    </rPh>
    <phoneticPr fontId="41"/>
  </si>
  <si>
    <t>PCS10での
AVR整定値（上限値）</t>
    <rPh sb="11" eb="12">
      <t>セイ</t>
    </rPh>
    <rPh sb="12" eb="13">
      <t>テイ</t>
    </rPh>
    <rPh sb="13" eb="14">
      <t>チ</t>
    </rPh>
    <rPh sb="15" eb="18">
      <t>ジョウゲンチ</t>
    </rPh>
    <phoneticPr fontId="41"/>
  </si>
  <si>
    <t>AVRの整定値（電圧上限値）を高く設定する場合、発電設備の運転状況等により宅内電圧が設定した電圧まで上昇し、宅内の負荷機器に影響が生じる可能性があります。</t>
    <rPh sb="4" eb="6">
      <t>セイテイ</t>
    </rPh>
    <rPh sb="6" eb="7">
      <t>チ</t>
    </rPh>
    <rPh sb="8" eb="10">
      <t>デンアツ</t>
    </rPh>
    <rPh sb="10" eb="12">
      <t>ジョウゲン</t>
    </rPh>
    <rPh sb="12" eb="13">
      <t>チ</t>
    </rPh>
    <rPh sb="15" eb="16">
      <t>タカ</t>
    </rPh>
    <rPh sb="17" eb="19">
      <t>セッテイ</t>
    </rPh>
    <rPh sb="21" eb="23">
      <t>バアイ</t>
    </rPh>
    <rPh sb="24" eb="26">
      <t>ハツデン</t>
    </rPh>
    <rPh sb="26" eb="28">
      <t>セツビ</t>
    </rPh>
    <rPh sb="29" eb="31">
      <t>ウンテン</t>
    </rPh>
    <rPh sb="31" eb="33">
      <t>ジョウキョウ</t>
    </rPh>
    <rPh sb="33" eb="34">
      <t>トウ</t>
    </rPh>
    <rPh sb="37" eb="38">
      <t>タク</t>
    </rPh>
    <rPh sb="38" eb="39">
      <t>ナイ</t>
    </rPh>
    <rPh sb="39" eb="41">
      <t>デンアツ</t>
    </rPh>
    <phoneticPr fontId="20"/>
  </si>
  <si>
    <t>屋内配線の抵抗値：Rb10</t>
    <rPh sb="0" eb="2">
      <t>オクナイ</t>
    </rPh>
    <rPh sb="5" eb="8">
      <t>テイコウチ</t>
    </rPh>
    <phoneticPr fontId="41"/>
  </si>
  <si>
    <t>単線結線図</t>
  </si>
  <si>
    <t>任意</t>
    <rPh sb="0" eb="2">
      <t>ニンイ</t>
    </rPh>
    <phoneticPr fontId="18"/>
  </si>
  <si>
    <t>定型</t>
    <rPh sb="0" eb="2">
      <t>テイケイ</t>
    </rPh>
    <phoneticPr fontId="18"/>
  </si>
  <si>
    <t>付近見取図（平面図）</t>
  </si>
  <si>
    <t>保護継電器整定値一覧表</t>
  </si>
  <si>
    <t>認証証明書（写）</t>
  </si>
  <si>
    <t>メーカー発行の認証証明書の写しを添付してください。</t>
  </si>
  <si>
    <t>（別紙）追加設備情報</t>
    <rPh sb="1" eb="2">
      <t>ベツ</t>
    </rPh>
    <rPh sb="2" eb="3">
      <t>カミ</t>
    </rPh>
    <rPh sb="4" eb="6">
      <t>ツイカ</t>
    </rPh>
    <rPh sb="6" eb="8">
      <t>セツビ</t>
    </rPh>
    <rPh sb="8" eb="10">
      <t>ジョウホウ</t>
    </rPh>
    <phoneticPr fontId="20"/>
  </si>
  <si>
    <t>同一の需要場所において２以上の設備認定がある場合は設備認定ＩＤごとに申込願います。</t>
    <rPh sb="0" eb="2">
      <t>ドウイツ</t>
    </rPh>
    <rPh sb="3" eb="5">
      <t>ジュヨウ</t>
    </rPh>
    <rPh sb="5" eb="7">
      <t>バショ</t>
    </rPh>
    <rPh sb="12" eb="14">
      <t>イジョウ</t>
    </rPh>
    <rPh sb="15" eb="17">
      <t>セツビ</t>
    </rPh>
    <rPh sb="17" eb="19">
      <t>ニンテイ</t>
    </rPh>
    <rPh sb="22" eb="24">
      <t>バアイ</t>
    </rPh>
    <rPh sb="25" eb="27">
      <t>セツビ</t>
    </rPh>
    <rPh sb="27" eb="29">
      <t>ニンテイ</t>
    </rPh>
    <rPh sb="34" eb="36">
      <t>モウシコミ</t>
    </rPh>
    <rPh sb="36" eb="37">
      <t>ネガ</t>
    </rPh>
    <phoneticPr fontId="20"/>
  </si>
  <si>
    <t>設備３</t>
    <rPh sb="0" eb="2">
      <t>セツビ</t>
    </rPh>
    <phoneticPr fontId="20"/>
  </si>
  <si>
    <t>発電機</t>
    <rPh sb="0" eb="2">
      <t>ハツデン</t>
    </rPh>
    <rPh sb="2" eb="3">
      <t>キ</t>
    </rPh>
    <phoneticPr fontId="20"/>
  </si>
  <si>
    <t>公称最大出力</t>
    <rPh sb="0" eb="2">
      <t>コウショウ</t>
    </rPh>
    <rPh sb="2" eb="4">
      <t>サイダイ</t>
    </rPh>
    <rPh sb="4" eb="6">
      <t>シュツリョク</t>
    </rPh>
    <phoneticPr fontId="20"/>
  </si>
  <si>
    <t>kW</t>
    <phoneticPr fontId="20"/>
  </si>
  <si>
    <t>製造者</t>
    <rPh sb="0" eb="3">
      <t>セイゾウシャ</t>
    </rPh>
    <phoneticPr fontId="20"/>
  </si>
  <si>
    <t>太陽電池の
種類</t>
    <rPh sb="0" eb="2">
      <t>タイヨウ</t>
    </rPh>
    <rPh sb="2" eb="4">
      <t>デンチ</t>
    </rPh>
    <rPh sb="6" eb="8">
      <t>シュルイ</t>
    </rPh>
    <phoneticPr fontId="20"/>
  </si>
  <si>
    <t>太陽電池の
変換効率</t>
    <rPh sb="0" eb="2">
      <t>タイヨウ</t>
    </rPh>
    <rPh sb="2" eb="4">
      <t>デンチ</t>
    </rPh>
    <rPh sb="6" eb="8">
      <t>ヘンカン</t>
    </rPh>
    <rPh sb="8" eb="10">
      <t>コウリツ</t>
    </rPh>
    <phoneticPr fontId="20"/>
  </si>
  <si>
    <t>　　　　％（□真性変換効率　□実効変換効率）</t>
    <rPh sb="7" eb="9">
      <t>シンセイ</t>
    </rPh>
    <rPh sb="9" eb="11">
      <t>ヘンカン</t>
    </rPh>
    <rPh sb="11" eb="13">
      <t>コウリツ</t>
    </rPh>
    <rPh sb="15" eb="17">
      <t>ジッコウ</t>
    </rPh>
    <rPh sb="17" eb="19">
      <t>ヘンカン</t>
    </rPh>
    <rPh sb="19" eb="21">
      <t>コウリツ</t>
    </rPh>
    <phoneticPr fontId="20"/>
  </si>
  <si>
    <t>太陽電池の
型式番号</t>
    <rPh sb="0" eb="2">
      <t>タイヨウ</t>
    </rPh>
    <rPh sb="2" eb="4">
      <t>デンチ</t>
    </rPh>
    <rPh sb="6" eb="8">
      <t>カタシキ</t>
    </rPh>
    <rPh sb="8" eb="10">
      <t>バンゴウ</t>
    </rPh>
    <phoneticPr fontId="20"/>
  </si>
  <si>
    <t>ｲﾝﾊﾞｰﾀ</t>
    <phoneticPr fontId="20"/>
  </si>
  <si>
    <r>
      <t xml:space="preserve">ＪＥＴ認証番号
</t>
    </r>
    <r>
      <rPr>
        <sz val="8"/>
        <rFont val="ＭＳ ゴシック"/>
        <family val="3"/>
        <charset val="128"/>
      </rPr>
      <t>※認証品の場合</t>
    </r>
    <rPh sb="3" eb="5">
      <t>ニンショウ</t>
    </rPh>
    <rPh sb="5" eb="7">
      <t>バンゴウ</t>
    </rPh>
    <rPh sb="9" eb="11">
      <t>ニンショウ</t>
    </rPh>
    <rPh sb="11" eb="12">
      <t>ヒン</t>
    </rPh>
    <rPh sb="13" eb="15">
      <t>バアイ</t>
    </rPh>
    <phoneticPr fontId="20"/>
  </si>
  <si>
    <r>
      <t xml:space="preserve">型式
</t>
    </r>
    <r>
      <rPr>
        <sz val="8"/>
        <rFont val="ＭＳ ゴシック"/>
        <family val="3"/>
        <charset val="128"/>
      </rPr>
      <t>※非認証品の場合</t>
    </r>
    <rPh sb="0" eb="2">
      <t>カタシキ</t>
    </rPh>
    <rPh sb="4" eb="5">
      <t>ヒ</t>
    </rPh>
    <phoneticPr fontId="20"/>
  </si>
  <si>
    <t>定格出力</t>
    <rPh sb="0" eb="2">
      <t>テイカク</t>
    </rPh>
    <rPh sb="2" eb="4">
      <t>シュツリョク</t>
    </rPh>
    <phoneticPr fontId="20"/>
  </si>
  <si>
    <t>設備４</t>
    <rPh sb="0" eb="2">
      <t>セツビ</t>
    </rPh>
    <phoneticPr fontId="20"/>
  </si>
  <si>
    <t>発電機
公称最大出力</t>
    <rPh sb="0" eb="2">
      <t>ハツデン</t>
    </rPh>
    <rPh sb="2" eb="3">
      <t>キ</t>
    </rPh>
    <rPh sb="4" eb="6">
      <t>コウショウ</t>
    </rPh>
    <rPh sb="6" eb="8">
      <t>サイダイ</t>
    </rPh>
    <rPh sb="8" eb="10">
      <t>シュツリョク</t>
    </rPh>
    <phoneticPr fontId="20"/>
  </si>
  <si>
    <t>設備５</t>
    <rPh sb="0" eb="2">
      <t>セツビ</t>
    </rPh>
    <phoneticPr fontId="20"/>
  </si>
  <si>
    <t>設備６</t>
    <rPh sb="0" eb="2">
      <t>セツビ</t>
    </rPh>
    <phoneticPr fontId="20"/>
  </si>
  <si>
    <t>設備７</t>
    <rPh sb="0" eb="2">
      <t>セツビ</t>
    </rPh>
    <phoneticPr fontId="20"/>
  </si>
  <si>
    <t>設備８</t>
    <rPh sb="0" eb="2">
      <t>セツビ</t>
    </rPh>
    <phoneticPr fontId="20"/>
  </si>
  <si>
    <t>設備９</t>
    <rPh sb="0" eb="2">
      <t>セツビ</t>
    </rPh>
    <phoneticPr fontId="20"/>
  </si>
  <si>
    <t>設備認定ＩＤ</t>
  </si>
  <si>
    <t>屋内配線の電圧上昇簡易計算書</t>
  </si>
  <si>
    <t>その他必要資料</t>
  </si>
  <si>
    <t>１．</t>
    <phoneticPr fontId="18"/>
  </si>
  <si>
    <t>２．</t>
  </si>
  <si>
    <t>３．</t>
  </si>
  <si>
    <t>４．</t>
  </si>
  <si>
    <t>５．</t>
  </si>
  <si>
    <t>６．</t>
  </si>
  <si>
    <t>構内機器配置図</t>
    <rPh sb="0" eb="2">
      <t>コウナイ</t>
    </rPh>
    <rPh sb="2" eb="4">
      <t>キキ</t>
    </rPh>
    <rPh sb="4" eb="6">
      <t>ハイチ</t>
    </rPh>
    <rPh sb="6" eb="7">
      <t>ズ</t>
    </rPh>
    <phoneticPr fontId="18"/>
  </si>
  <si>
    <t>⑨．</t>
    <phoneticPr fontId="18"/>
  </si>
  <si>
    <t>発電設備の詳細資料</t>
    <rPh sb="0" eb="2">
      <t>ハツデン</t>
    </rPh>
    <rPh sb="2" eb="4">
      <t>セツビ</t>
    </rPh>
    <rPh sb="5" eb="7">
      <t>ショウサイ</t>
    </rPh>
    <rPh sb="7" eb="9">
      <t>シリョウ</t>
    </rPh>
    <phoneticPr fontId="18"/>
  </si>
  <si>
    <t>制御電源回路図</t>
    <rPh sb="0" eb="2">
      <t>セイギョ</t>
    </rPh>
    <rPh sb="2" eb="4">
      <t>デンゲン</t>
    </rPh>
    <rPh sb="4" eb="6">
      <t>カイロ</t>
    </rPh>
    <rPh sb="6" eb="7">
      <t>ズ</t>
    </rPh>
    <phoneticPr fontId="18"/>
  </si>
  <si>
    <t>□</t>
    <phoneticPr fontId="18"/>
  </si>
  <si>
    <t>※認証品については番号に「○」があるものは不要です。</t>
    <rPh sb="1" eb="3">
      <t>ニンショウ</t>
    </rPh>
    <rPh sb="3" eb="4">
      <t>ヒン</t>
    </rPh>
    <rPh sb="9" eb="11">
      <t>バンゴウ</t>
    </rPh>
    <rPh sb="21" eb="23">
      <t>フヨウ</t>
    </rPh>
    <phoneticPr fontId="18"/>
  </si>
  <si>
    <t>インバータが２台以上ある場合、２台目以降の設備情報を下記にご記入ください。</t>
    <rPh sb="8" eb="10">
      <t>イジョウ</t>
    </rPh>
    <rPh sb="16" eb="17">
      <t>ダイ</t>
    </rPh>
    <rPh sb="17" eb="18">
      <t>メ</t>
    </rPh>
    <rPh sb="18" eb="20">
      <t>イコウ</t>
    </rPh>
    <rPh sb="21" eb="23">
      <t>セツビ</t>
    </rPh>
    <rPh sb="23" eb="25">
      <t>ジョウホウ</t>
    </rPh>
    <rPh sb="26" eb="28">
      <t>カキ</t>
    </rPh>
    <phoneticPr fontId="20"/>
  </si>
  <si>
    <t>設備２</t>
    <rPh sb="0" eb="2">
      <t>セツビ</t>
    </rPh>
    <phoneticPr fontId="20"/>
  </si>
  <si>
    <t>　様　　式</t>
    <phoneticPr fontId="18"/>
  </si>
  <si>
    <t>「PCS1台用」又は「PCS多数台用」を添付してください。</t>
    <rPh sb="8" eb="9">
      <t>マタ</t>
    </rPh>
    <rPh sb="20" eb="22">
      <t>テンプ</t>
    </rPh>
    <phoneticPr fontId="18"/>
  </si>
  <si>
    <t>備　　考</t>
    <rPh sb="0" eb="1">
      <t>ソナエ</t>
    </rPh>
    <rPh sb="3" eb="4">
      <t>コウ</t>
    </rPh>
    <phoneticPr fontId="18"/>
  </si>
  <si>
    <t>当社の標準整定値は記入例を参照ください。本様式以外では受付できません。</t>
    <rPh sb="9" eb="11">
      <t>キニュウ</t>
    </rPh>
    <rPh sb="11" eb="12">
      <t>レイ</t>
    </rPh>
    <rPh sb="13" eb="15">
      <t>サンショウ</t>
    </rPh>
    <phoneticPr fontId="18"/>
  </si>
  <si>
    <t>複数台連系試験成績書等、必要に応じて当社から提出を依頼させていただきます。</t>
    <phoneticPr fontId="18"/>
  </si>
  <si>
    <t>番号</t>
    <rPh sb="0" eb="2">
      <t>バンゴウ</t>
    </rPh>
    <phoneticPr fontId="18"/>
  </si>
  <si>
    <t>添付書類名</t>
    <rPh sb="0" eb="2">
      <t>テンプ</t>
    </rPh>
    <rPh sb="2" eb="4">
      <t>ショルイ</t>
    </rPh>
    <rPh sb="4" eb="5">
      <t>メイ</t>
    </rPh>
    <phoneticPr fontId="18"/>
  </si>
  <si>
    <t>○必要添付書類一覧　（低圧電源申込書「発電量調整供給兼基本契約申込書」用）</t>
    <rPh sb="3" eb="5">
      <t>テンプ</t>
    </rPh>
    <rPh sb="11" eb="13">
      <t>テイアツ</t>
    </rPh>
    <rPh sb="13" eb="15">
      <t>デンゲン</t>
    </rPh>
    <rPh sb="15" eb="17">
      <t>モウシコミ</t>
    </rPh>
    <rPh sb="17" eb="18">
      <t>ショ</t>
    </rPh>
    <rPh sb="35" eb="36">
      <t>ヨウ</t>
    </rPh>
    <phoneticPr fontId="18"/>
  </si>
  <si>
    <t>○必要添付書類一覧（低圧電源「連系申込書」用）　</t>
    <rPh sb="3" eb="5">
      <t>テンプ</t>
    </rPh>
    <rPh sb="10" eb="12">
      <t>テイアツ</t>
    </rPh>
    <rPh sb="12" eb="14">
      <t>デンゲン</t>
    </rPh>
    <rPh sb="15" eb="16">
      <t>レン</t>
    </rPh>
    <rPh sb="16" eb="17">
      <t>ケイ</t>
    </rPh>
    <rPh sb="17" eb="20">
      <t xml:space="preserve">モウシコミ_x0000_
</t>
    </rPh>
    <rPh sb="21" eb="22">
      <t/>
    </rPh>
    <phoneticPr fontId="18"/>
  </si>
  <si>
    <t>非認証品の場合、添付してください。</t>
    <rPh sb="0" eb="1">
      <t>ヒ</t>
    </rPh>
    <rPh sb="1" eb="3">
      <t>ニンショウ</t>
    </rPh>
    <rPh sb="3" eb="4">
      <t>ヒン</t>
    </rPh>
    <rPh sb="5" eb="7">
      <t>バアイ</t>
    </rPh>
    <rPh sb="8" eb="10">
      <t>テンプ</t>
    </rPh>
    <phoneticPr fontId="18"/>
  </si>
  <si>
    <t>3.2mm</t>
    <phoneticPr fontId="50"/>
  </si>
  <si>
    <t>⊿Vt7</t>
    <phoneticPr fontId="41"/>
  </si>
  <si>
    <t>追加設備情報</t>
    <phoneticPr fontId="18"/>
  </si>
  <si>
    <t>インバータが２台以上ある場合、２台目以降の設備情報の記入用。（必要に応じて利用ください）</t>
    <rPh sb="28" eb="29">
      <t>ヨウ</t>
    </rPh>
    <rPh sb="31" eb="33">
      <t>ヒツヨウ</t>
    </rPh>
    <rPh sb="34" eb="35">
      <t>オウ</t>
    </rPh>
    <rPh sb="37" eb="39">
      <t>リヨウ</t>
    </rPh>
    <phoneticPr fontId="18"/>
  </si>
  <si>
    <t>※なお、託送異動のお手続き分については、上記、添付資料については必要ありません。</t>
    <rPh sb="4" eb="6">
      <t>タクソウ</t>
    </rPh>
    <rPh sb="6" eb="8">
      <t>イドウ</t>
    </rPh>
    <rPh sb="10" eb="12">
      <t>テツヅ</t>
    </rPh>
    <rPh sb="13" eb="14">
      <t>ブン</t>
    </rPh>
    <rPh sb="20" eb="22">
      <t>ジョウキ</t>
    </rPh>
    <rPh sb="23" eb="25">
      <t>テンプ</t>
    </rPh>
    <rPh sb="25" eb="27">
      <t>シリョウ</t>
    </rPh>
    <rPh sb="32" eb="34">
      <t>ヒツヨウ</t>
    </rPh>
    <phoneticPr fontId="18"/>
  </si>
  <si>
    <t>【重要】
 　・系統連系申込みにあたっては、低圧新増設（ＰＣＳ）申込みが必ず必要になります。
　 ・低圧新増設申込みをいただくまで、受付が完了できません。</t>
    <phoneticPr fontId="18"/>
  </si>
  <si>
    <t>⑦．</t>
    <phoneticPr fontId="18"/>
  </si>
  <si>
    <t>継電器、ｽﾀﾃｨｯｸｺﾝﾃﾞﾝｻ、自動同期検定装置、計器用変成器のPT、CT等の明示されたもの。</t>
    <phoneticPr fontId="18"/>
  </si>
  <si>
    <t>（PCSが11台以上の場合）</t>
    <rPh sb="7" eb="8">
      <t>ダイ</t>
    </rPh>
    <rPh sb="8" eb="10">
      <t>イジョウ</t>
    </rPh>
    <rPh sb="11" eb="13">
      <t>バアイ</t>
    </rPh>
    <phoneticPr fontId="41"/>
  </si>
  <si>
    <t>屋内配線（受電点からＰＣＳまで）による電圧上昇値の簡易計算書（1/2）</t>
    <rPh sb="0" eb="2">
      <t>オクナイ</t>
    </rPh>
    <rPh sb="2" eb="4">
      <t>ハイセン</t>
    </rPh>
    <rPh sb="19" eb="21">
      <t>デンアツ</t>
    </rPh>
    <rPh sb="21" eb="23">
      <t>ジョウショウ</t>
    </rPh>
    <rPh sb="23" eb="24">
      <t>アタイ</t>
    </rPh>
    <rPh sb="25" eb="27">
      <t>カンイ</t>
    </rPh>
    <rPh sb="27" eb="30">
      <t>ケイサンショ</t>
    </rPh>
    <phoneticPr fontId="41"/>
  </si>
  <si>
    <t>Rb3</t>
    <phoneticPr fontId="41"/>
  </si>
  <si>
    <t>⊿Vt5</t>
    <phoneticPr fontId="41"/>
  </si>
  <si>
    <t>発電容量P1</t>
    <rPh sb="0" eb="2">
      <t>ハツデン</t>
    </rPh>
    <rPh sb="2" eb="4">
      <t>ヨウリョウ</t>
    </rPh>
    <phoneticPr fontId="41"/>
  </si>
  <si>
    <t>発電容量P2</t>
    <rPh sb="0" eb="2">
      <t>ハツデン</t>
    </rPh>
    <rPh sb="2" eb="4">
      <t>ヨウリョウ</t>
    </rPh>
    <phoneticPr fontId="41"/>
  </si>
  <si>
    <t>発電容量P3</t>
    <rPh sb="0" eb="2">
      <t>ハツデン</t>
    </rPh>
    <rPh sb="2" eb="4">
      <t>ヨウリョウ</t>
    </rPh>
    <phoneticPr fontId="41"/>
  </si>
  <si>
    <t>発電容量P4</t>
    <rPh sb="0" eb="2">
      <t>ハツデン</t>
    </rPh>
    <rPh sb="2" eb="4">
      <t>ヨウリョウ</t>
    </rPh>
    <phoneticPr fontId="41"/>
  </si>
  <si>
    <t>発電容量P5</t>
    <rPh sb="0" eb="2">
      <t>ハツデン</t>
    </rPh>
    <rPh sb="2" eb="4">
      <t>ヨウリョウ</t>
    </rPh>
    <phoneticPr fontId="41"/>
  </si>
  <si>
    <t>発電容量P6</t>
    <rPh sb="0" eb="2">
      <t>ハツデン</t>
    </rPh>
    <rPh sb="2" eb="4">
      <t>ヨウリョウ</t>
    </rPh>
    <phoneticPr fontId="41"/>
  </si>
  <si>
    <t>発電容量P7</t>
    <rPh sb="0" eb="2">
      <t>ハツデン</t>
    </rPh>
    <rPh sb="2" eb="4">
      <t>ヨウリョウ</t>
    </rPh>
    <phoneticPr fontId="41"/>
  </si>
  <si>
    <t>発電容量P8</t>
    <rPh sb="0" eb="2">
      <t>ハツデン</t>
    </rPh>
    <rPh sb="2" eb="4">
      <t>ヨウリョウ</t>
    </rPh>
    <phoneticPr fontId="41"/>
  </si>
  <si>
    <t>発電容量P9</t>
    <rPh sb="0" eb="2">
      <t>ハツデン</t>
    </rPh>
    <rPh sb="2" eb="4">
      <t>ヨウリョウ</t>
    </rPh>
    <phoneticPr fontId="41"/>
  </si>
  <si>
    <t>発電容量P10</t>
    <rPh sb="0" eb="2">
      <t>ハツデン</t>
    </rPh>
    <rPh sb="2" eb="4">
      <t>ヨウリョウ</t>
    </rPh>
    <phoneticPr fontId="41"/>
  </si>
  <si>
    <t>合計発電容量Pt</t>
    <rPh sb="0" eb="2">
      <t>ゴウケイ</t>
    </rPh>
    <rPh sb="2" eb="4">
      <t>ハツデン</t>
    </rPh>
    <rPh sb="4" eb="6">
      <t>ヨウリョウ</t>
    </rPh>
    <phoneticPr fontId="41"/>
  </si>
  <si>
    <t>屋内配線（受電点からＰＣＳまで）による電圧上昇値の簡易計算書（2/2）</t>
    <rPh sb="0" eb="2">
      <t>オクナイ</t>
    </rPh>
    <rPh sb="2" eb="4">
      <t>ハイセン</t>
    </rPh>
    <rPh sb="19" eb="21">
      <t>デンアツ</t>
    </rPh>
    <rPh sb="21" eb="23">
      <t>ジョウショウ</t>
    </rPh>
    <rPh sb="23" eb="24">
      <t>アタイ</t>
    </rPh>
    <rPh sb="25" eb="27">
      <t>カンイ</t>
    </rPh>
    <rPh sb="27" eb="30">
      <t>ケイサンショ</t>
    </rPh>
    <phoneticPr fontId="41"/>
  </si>
  <si>
    <t>ｂ．　発電電流Ig（11台目以降）</t>
    <rPh sb="3" eb="5">
      <t>ハツデン</t>
    </rPh>
    <rPh sb="5" eb="7">
      <t>デンリュウ</t>
    </rPh>
    <rPh sb="12" eb="13">
      <t>ダイ</t>
    </rPh>
    <rPh sb="13" eb="14">
      <t>メ</t>
    </rPh>
    <rPh sb="14" eb="16">
      <t>イコウ</t>
    </rPh>
    <phoneticPr fontId="41"/>
  </si>
  <si>
    <t>ｃ．　屋内配線の抵抗値 Rb</t>
    <phoneticPr fontId="41"/>
  </si>
  <si>
    <t>発電容量P11</t>
    <rPh sb="0" eb="2">
      <t>ハツデン</t>
    </rPh>
    <rPh sb="2" eb="4">
      <t>ヨウリョウ</t>
    </rPh>
    <phoneticPr fontId="41"/>
  </si>
  <si>
    <t>発電電流Ig11＝</t>
    <rPh sb="0" eb="2">
      <t>ハツデン</t>
    </rPh>
    <rPh sb="2" eb="4">
      <t>デンリュウ</t>
    </rPh>
    <phoneticPr fontId="41"/>
  </si>
  <si>
    <t>A　…②b11</t>
    <phoneticPr fontId="41"/>
  </si>
  <si>
    <t>Rb11</t>
    <phoneticPr fontId="41"/>
  </si>
  <si>
    <t>発電容量P12</t>
    <rPh sb="0" eb="2">
      <t>ハツデン</t>
    </rPh>
    <rPh sb="2" eb="4">
      <t>ヨウリョウ</t>
    </rPh>
    <phoneticPr fontId="41"/>
  </si>
  <si>
    <t>発電電流Ig12＝</t>
    <rPh sb="0" eb="2">
      <t>ハツデン</t>
    </rPh>
    <rPh sb="2" eb="4">
      <t>デンリュウ</t>
    </rPh>
    <phoneticPr fontId="41"/>
  </si>
  <si>
    <t>発電容量P13</t>
    <rPh sb="0" eb="2">
      <t>ハツデン</t>
    </rPh>
    <rPh sb="2" eb="4">
      <t>ヨウリョウ</t>
    </rPh>
    <phoneticPr fontId="41"/>
  </si>
  <si>
    <t>発電電流Ig13＝</t>
    <rPh sb="0" eb="2">
      <t>ハツデン</t>
    </rPh>
    <rPh sb="2" eb="4">
      <t>デンリュウ</t>
    </rPh>
    <phoneticPr fontId="41"/>
  </si>
  <si>
    <t>発電容量P14</t>
    <rPh sb="0" eb="2">
      <t>ハツデン</t>
    </rPh>
    <rPh sb="2" eb="4">
      <t>ヨウリョウ</t>
    </rPh>
    <phoneticPr fontId="41"/>
  </si>
  <si>
    <t>発電電流Ig14＝</t>
    <rPh sb="0" eb="2">
      <t>ハツデン</t>
    </rPh>
    <rPh sb="2" eb="4">
      <t>デンリュウ</t>
    </rPh>
    <phoneticPr fontId="41"/>
  </si>
  <si>
    <t>PCS11での
AVR整定値（上限値）</t>
    <rPh sb="11" eb="12">
      <t>セイ</t>
    </rPh>
    <rPh sb="12" eb="13">
      <t>テイ</t>
    </rPh>
    <rPh sb="13" eb="14">
      <t>チ</t>
    </rPh>
    <rPh sb="15" eb="18">
      <t>ジョウゲンチ</t>
    </rPh>
    <phoneticPr fontId="41"/>
  </si>
  <si>
    <t>発電容量P15</t>
    <rPh sb="0" eb="2">
      <t>ハツデン</t>
    </rPh>
    <rPh sb="2" eb="4">
      <t>ヨウリョウ</t>
    </rPh>
    <phoneticPr fontId="41"/>
  </si>
  <si>
    <t>発電電流Ig15＝</t>
    <rPh sb="0" eb="2">
      <t>ハツデン</t>
    </rPh>
    <rPh sb="2" eb="4">
      <t>デンリュウ</t>
    </rPh>
    <phoneticPr fontId="41"/>
  </si>
  <si>
    <t>発電容量P16</t>
    <rPh sb="0" eb="2">
      <t>ハツデン</t>
    </rPh>
    <rPh sb="2" eb="4">
      <t>ヨウリョウ</t>
    </rPh>
    <phoneticPr fontId="41"/>
  </si>
  <si>
    <t>発電電流Ig16＝</t>
    <rPh sb="0" eb="2">
      <t>ハツデン</t>
    </rPh>
    <rPh sb="2" eb="4">
      <t>デンリュウ</t>
    </rPh>
    <phoneticPr fontId="41"/>
  </si>
  <si>
    <t>発電容量P17</t>
    <rPh sb="0" eb="2">
      <t>ハツデン</t>
    </rPh>
    <rPh sb="2" eb="4">
      <t>ヨウリョウ</t>
    </rPh>
    <phoneticPr fontId="41"/>
  </si>
  <si>
    <t>発電電流Ig17＝</t>
    <rPh sb="0" eb="2">
      <t>ハツデン</t>
    </rPh>
    <rPh sb="2" eb="4">
      <t>デンリュウ</t>
    </rPh>
    <phoneticPr fontId="41"/>
  </si>
  <si>
    <t>屋内配線の抵抗値：Rb11</t>
    <rPh sb="0" eb="2">
      <t>オクナイ</t>
    </rPh>
    <rPh sb="5" eb="8">
      <t>テイコウチ</t>
    </rPh>
    <phoneticPr fontId="41"/>
  </si>
  <si>
    <t>発電容量P18</t>
    <rPh sb="0" eb="2">
      <t>ハツデン</t>
    </rPh>
    <rPh sb="2" eb="4">
      <t>ヨウリョウ</t>
    </rPh>
    <phoneticPr fontId="41"/>
  </si>
  <si>
    <t>発電電流Ig18＝</t>
    <rPh sb="0" eb="2">
      <t>ハツデン</t>
    </rPh>
    <rPh sb="2" eb="4">
      <t>デンリュウ</t>
    </rPh>
    <phoneticPr fontId="41"/>
  </si>
  <si>
    <t>A　…②b18</t>
    <phoneticPr fontId="41"/>
  </si>
  <si>
    <t>発電容量P19</t>
    <rPh sb="0" eb="2">
      <t>ハツデン</t>
    </rPh>
    <rPh sb="2" eb="4">
      <t>ヨウリョウ</t>
    </rPh>
    <phoneticPr fontId="41"/>
  </si>
  <si>
    <t>発電電流Ig19＝</t>
    <rPh sb="0" eb="2">
      <t>ハツデン</t>
    </rPh>
    <rPh sb="2" eb="4">
      <t>デンリュウ</t>
    </rPh>
    <phoneticPr fontId="41"/>
  </si>
  <si>
    <t>発電容量P20</t>
    <rPh sb="0" eb="2">
      <t>ハツデン</t>
    </rPh>
    <rPh sb="2" eb="4">
      <t>ヨウリョウ</t>
    </rPh>
    <phoneticPr fontId="41"/>
  </si>
  <si>
    <t>発電電流Ig20＝</t>
    <rPh sb="0" eb="2">
      <t>ハツデン</t>
    </rPh>
    <rPh sb="2" eb="4">
      <t>デンリュウ</t>
    </rPh>
    <phoneticPr fontId="41"/>
  </si>
  <si>
    <t>PCS12での
AVR整定値（上限値）</t>
    <rPh sb="11" eb="12">
      <t>セイ</t>
    </rPh>
    <rPh sb="12" eb="13">
      <t>テイ</t>
    </rPh>
    <rPh sb="13" eb="14">
      <t>チ</t>
    </rPh>
    <rPh sb="15" eb="18">
      <t>ジョウゲンチ</t>
    </rPh>
    <phoneticPr fontId="41"/>
  </si>
  <si>
    <t>屋内配線の抵抗値：Rb12</t>
    <rPh sb="0" eb="2">
      <t>オクナイ</t>
    </rPh>
    <rPh sb="5" eb="8">
      <t>テイコウチ</t>
    </rPh>
    <phoneticPr fontId="41"/>
  </si>
  <si>
    <t>Ω…③b12</t>
    <phoneticPr fontId="41"/>
  </si>
  <si>
    <t>PCS13での
AVR整定値（上限値）</t>
    <rPh sb="11" eb="12">
      <t>セイ</t>
    </rPh>
    <rPh sb="12" eb="13">
      <t>テイ</t>
    </rPh>
    <rPh sb="13" eb="14">
      <t>チ</t>
    </rPh>
    <rPh sb="15" eb="18">
      <t>ジョウゲンチ</t>
    </rPh>
    <phoneticPr fontId="41"/>
  </si>
  <si>
    <t>屋内配線の抵抗値：Rb13</t>
    <rPh sb="0" eb="2">
      <t>オクナイ</t>
    </rPh>
    <rPh sb="5" eb="8">
      <t>テイコウチ</t>
    </rPh>
    <phoneticPr fontId="41"/>
  </si>
  <si>
    <t>⊿Vt14</t>
    <phoneticPr fontId="41"/>
  </si>
  <si>
    <t>PCS14での
AVR整定値（上限値）</t>
    <rPh sb="11" eb="12">
      <t>セイ</t>
    </rPh>
    <rPh sb="12" eb="13">
      <t>テイ</t>
    </rPh>
    <rPh sb="13" eb="14">
      <t>チ</t>
    </rPh>
    <rPh sb="15" eb="18">
      <t>ジョウゲンチ</t>
    </rPh>
    <phoneticPr fontId="41"/>
  </si>
  <si>
    <t>屋内配線の抵抗値：Rb14</t>
    <rPh sb="0" eb="2">
      <t>オクナイ</t>
    </rPh>
    <rPh sb="5" eb="8">
      <t>テイコウチ</t>
    </rPh>
    <phoneticPr fontId="41"/>
  </si>
  <si>
    <t>PCS15での
AVR整定値（上限値）</t>
    <rPh sb="11" eb="12">
      <t>セイ</t>
    </rPh>
    <rPh sb="12" eb="13">
      <t>テイ</t>
    </rPh>
    <rPh sb="13" eb="14">
      <t>チ</t>
    </rPh>
    <rPh sb="15" eb="18">
      <t>ジョウゲンチ</t>
    </rPh>
    <phoneticPr fontId="41"/>
  </si>
  <si>
    <t>屋内配線の抵抗値：Rb15</t>
    <rPh sb="0" eb="2">
      <t>オクナイ</t>
    </rPh>
    <rPh sb="5" eb="8">
      <t>テイコウチ</t>
    </rPh>
    <phoneticPr fontId="41"/>
  </si>
  <si>
    <t>PCS16での
AVR整定値（上限値）</t>
    <rPh sb="11" eb="12">
      <t>セイ</t>
    </rPh>
    <rPh sb="12" eb="13">
      <t>テイ</t>
    </rPh>
    <rPh sb="13" eb="14">
      <t>チ</t>
    </rPh>
    <rPh sb="15" eb="18">
      <t>ジョウゲンチ</t>
    </rPh>
    <phoneticPr fontId="41"/>
  </si>
  <si>
    <t>屋内配線の抵抗値：Rb16</t>
    <rPh sb="0" eb="2">
      <t>オクナイ</t>
    </rPh>
    <rPh sb="5" eb="8">
      <t>テイコウチ</t>
    </rPh>
    <phoneticPr fontId="41"/>
  </si>
  <si>
    <t>Rb17</t>
    <phoneticPr fontId="41"/>
  </si>
  <si>
    <t>PCS17での
AVR整定値（上限値）</t>
    <rPh sb="11" eb="12">
      <t>セイ</t>
    </rPh>
    <rPh sb="12" eb="13">
      <t>テイ</t>
    </rPh>
    <rPh sb="13" eb="14">
      <t>チ</t>
    </rPh>
    <rPh sb="15" eb="18">
      <t>ジョウゲンチ</t>
    </rPh>
    <phoneticPr fontId="41"/>
  </si>
  <si>
    <t>屋内配線の抵抗値：Rb17</t>
    <rPh sb="0" eb="2">
      <t>オクナイ</t>
    </rPh>
    <rPh sb="5" eb="8">
      <t>テイコウチ</t>
    </rPh>
    <phoneticPr fontId="41"/>
  </si>
  <si>
    <t>PCS18での
AVR整定値（上限値）</t>
    <rPh sb="11" eb="12">
      <t>セイ</t>
    </rPh>
    <rPh sb="12" eb="13">
      <t>テイ</t>
    </rPh>
    <rPh sb="13" eb="14">
      <t>チ</t>
    </rPh>
    <rPh sb="15" eb="18">
      <t>ジョウゲンチ</t>
    </rPh>
    <phoneticPr fontId="41"/>
  </si>
  <si>
    <t>屋内配線の抵抗値：Rb18</t>
    <rPh sb="0" eb="2">
      <t>オクナイ</t>
    </rPh>
    <rPh sb="5" eb="8">
      <t>テイコウチ</t>
    </rPh>
    <phoneticPr fontId="41"/>
  </si>
  <si>
    <t>⊿Vb19</t>
    <phoneticPr fontId="41"/>
  </si>
  <si>
    <t>PCS19での
AVR整定値（上限値）</t>
    <rPh sb="11" eb="12">
      <t>セイ</t>
    </rPh>
    <rPh sb="12" eb="13">
      <t>テイ</t>
    </rPh>
    <rPh sb="13" eb="14">
      <t>チ</t>
    </rPh>
    <rPh sb="15" eb="18">
      <t>ジョウゲンチ</t>
    </rPh>
    <phoneticPr fontId="41"/>
  </si>
  <si>
    <t>屋内配線の抵抗値：Rb19</t>
    <rPh sb="0" eb="2">
      <t>オクナイ</t>
    </rPh>
    <rPh sb="5" eb="8">
      <t>テイコウチ</t>
    </rPh>
    <phoneticPr fontId="41"/>
  </si>
  <si>
    <t>PCS20での
AVR整定値（上限値）</t>
    <rPh sb="11" eb="12">
      <t>セイ</t>
    </rPh>
    <rPh sb="12" eb="13">
      <t>テイ</t>
    </rPh>
    <rPh sb="13" eb="14">
      <t>チ</t>
    </rPh>
    <rPh sb="15" eb="18">
      <t>ジョウゲンチ</t>
    </rPh>
    <phoneticPr fontId="41"/>
  </si>
  <si>
    <t>屋内配線の抵抗値：Rb20</t>
    <rPh sb="0" eb="2">
      <t>オクナイ</t>
    </rPh>
    <rPh sb="5" eb="8">
      <t>テイコウチ</t>
    </rPh>
    <phoneticPr fontId="41"/>
  </si>
  <si>
    <t>Ω…③b20</t>
    <phoneticPr fontId="41"/>
  </si>
  <si>
    <t>設備11</t>
    <rPh sb="0" eb="2">
      <t>セツビ</t>
    </rPh>
    <phoneticPr fontId="20"/>
  </si>
  <si>
    <t>設備13</t>
    <rPh sb="0" eb="2">
      <t>セツビ</t>
    </rPh>
    <phoneticPr fontId="20"/>
  </si>
  <si>
    <t>設備10</t>
    <rPh sb="0" eb="2">
      <t>セツビ</t>
    </rPh>
    <phoneticPr fontId="20"/>
  </si>
  <si>
    <t>設備12</t>
    <rPh sb="0" eb="2">
      <t>セツビ</t>
    </rPh>
    <phoneticPr fontId="20"/>
  </si>
  <si>
    <t>設備14</t>
    <rPh sb="0" eb="2">
      <t>セツビ</t>
    </rPh>
    <phoneticPr fontId="20"/>
  </si>
  <si>
    <t>設備15</t>
    <rPh sb="0" eb="2">
      <t>セツビ</t>
    </rPh>
    <phoneticPr fontId="20"/>
  </si>
  <si>
    <t>設備16</t>
    <rPh sb="0" eb="2">
      <t>セツビ</t>
    </rPh>
    <phoneticPr fontId="20"/>
  </si>
  <si>
    <t>設備17</t>
    <rPh sb="0" eb="2">
      <t>セツビ</t>
    </rPh>
    <phoneticPr fontId="20"/>
  </si>
  <si>
    <t>設備18</t>
    <rPh sb="0" eb="2">
      <t>セツビ</t>
    </rPh>
    <phoneticPr fontId="20"/>
  </si>
  <si>
    <t>設備19</t>
    <rPh sb="0" eb="2">
      <t>セツビ</t>
    </rPh>
    <phoneticPr fontId="20"/>
  </si>
  <si>
    <t>設備20</t>
    <rPh sb="0" eb="2">
      <t>セツビ</t>
    </rPh>
    <phoneticPr fontId="20"/>
  </si>
  <si>
    <t>個別性能試験成績表書</t>
    <rPh sb="0" eb="2">
      <t>コベツ</t>
    </rPh>
    <rPh sb="2" eb="4">
      <t>セイノウ</t>
    </rPh>
    <rPh sb="4" eb="6">
      <t>シケン</t>
    </rPh>
    <rPh sb="6" eb="8">
      <t>セイセキ</t>
    </rPh>
    <rPh sb="8" eb="9">
      <t>ヒョウ</t>
    </rPh>
    <rPh sb="9" eb="10">
      <t>ショ</t>
    </rPh>
    <phoneticPr fontId="18"/>
  </si>
  <si>
    <t>個別性能試験成績書</t>
    <rPh sb="0" eb="2">
      <t>コベツ</t>
    </rPh>
    <rPh sb="2" eb="4">
      <t>セイノウ</t>
    </rPh>
    <rPh sb="4" eb="6">
      <t>シケン</t>
    </rPh>
    <rPh sb="6" eb="8">
      <t>セイセキ</t>
    </rPh>
    <rPh sb="8" eb="9">
      <t>ショ</t>
    </rPh>
    <phoneticPr fontId="18"/>
  </si>
  <si>
    <t>⑦．</t>
    <phoneticPr fontId="18"/>
  </si>
  <si>
    <t>⑧．</t>
    <phoneticPr fontId="18"/>
  </si>
  <si>
    <t>⑥．</t>
    <phoneticPr fontId="18"/>
  </si>
  <si>
    <r>
      <t>２．タイマー</t>
    </r>
    <r>
      <rPr>
        <sz val="11"/>
        <rFont val="ＭＳ 明朝"/>
        <family val="1"/>
        <charset val="128"/>
      </rPr>
      <t>　※太枠内ご記入ください（ただし、第三者（JET、JIA）が認証するPCSを使用する場合、①・②・③・④は省略可能です）。</t>
    </r>
    <phoneticPr fontId="20"/>
  </si>
  <si>
    <t>Ｖ</t>
    <phoneticPr fontId="20"/>
  </si>
  <si>
    <t>－</t>
    <phoneticPr fontId="20"/>
  </si>
  <si>
    <t>Ｗ</t>
    <phoneticPr fontId="20"/>
  </si>
  <si>
    <t xml:space="preserve"> ＵＰＲ</t>
    <phoneticPr fontId="20"/>
  </si>
  <si>
    <t xml:space="preserve"> ＲＰＲ</t>
    <phoneticPr fontId="20"/>
  </si>
  <si>
    <t xml:space="preserve"> ＵＦＲ</t>
    <phoneticPr fontId="20"/>
  </si>
  <si>
    <t xml:space="preserve"> ＯＦＲ</t>
    <phoneticPr fontId="20"/>
  </si>
  <si>
    <t>Ｖ</t>
    <phoneticPr fontId="20"/>
  </si>
  <si>
    <t xml:space="preserve"> ＵＶＲ</t>
    <phoneticPr fontId="20"/>
  </si>
  <si>
    <t xml:space="preserve"> ＯＶＲ</t>
    <phoneticPr fontId="20"/>
  </si>
  <si>
    <t>　　　　　　　　　　　　　　　　　　　　　逆接続（　可　・　不可　）</t>
    <phoneticPr fontId="20"/>
  </si>
  <si>
    <t>　　　　　　　：</t>
    <phoneticPr fontId="20"/>
  </si>
  <si>
    <t>・ＴＥＬ　：</t>
    <phoneticPr fontId="20"/>
  </si>
  <si>
    <t>0.5～1</t>
    <phoneticPr fontId="20"/>
  </si>
  <si>
    <t>・保護装置（パワーコンディショナ）の認証番号または型式</t>
    <phoneticPr fontId="20"/>
  </si>
  <si>
    <t>〒　　　－　　　</t>
    <phoneticPr fontId="20"/>
  </si>
  <si>
    <r>
      <t xml:space="preserve">　　　　　　　　       </t>
    </r>
    <r>
      <rPr>
        <sz val="11"/>
        <rFont val="ＭＳ 明朝"/>
        <family val="1"/>
        <charset val="128"/>
      </rPr>
      <t>（担当者名）</t>
    </r>
    <r>
      <rPr>
        <sz val="14"/>
        <rFont val="ＭＳ 明朝"/>
        <family val="1"/>
        <charset val="128"/>
      </rPr>
      <t xml:space="preserve"> 　</t>
    </r>
    <phoneticPr fontId="20"/>
  </si>
  <si>
    <t>AVR</t>
    <phoneticPr fontId="20"/>
  </si>
  <si>
    <t>UPR</t>
    <phoneticPr fontId="20"/>
  </si>
  <si>
    <t>RPR</t>
    <phoneticPr fontId="20"/>
  </si>
  <si>
    <t>UFR</t>
    <phoneticPr fontId="20"/>
  </si>
  <si>
    <t>OFR</t>
    <phoneticPr fontId="20"/>
  </si>
  <si>
    <t>UVR</t>
    <phoneticPr fontId="20"/>
  </si>
  <si>
    <t>OVR</t>
    <phoneticPr fontId="20"/>
  </si>
  <si>
    <t>　標準整定　61.2Hz
（整定範囲に無い場合は61.2Hz直近上位）</t>
    <rPh sb="1" eb="3">
      <t>ヒョウジュン</t>
    </rPh>
    <rPh sb="3" eb="5">
      <t>セイテイ</t>
    </rPh>
    <rPh sb="14" eb="16">
      <t>セイテイ</t>
    </rPh>
    <rPh sb="16" eb="18">
      <t>ハンイ</t>
    </rPh>
    <rPh sb="19" eb="20">
      <t>ナ</t>
    </rPh>
    <rPh sb="21" eb="23">
      <t>バアイ</t>
    </rPh>
    <rPh sb="30" eb="32">
      <t>チョッキン</t>
    </rPh>
    <rPh sb="32" eb="34">
      <t>ジョウイ</t>
    </rPh>
    <phoneticPr fontId="20"/>
  </si>
  <si>
    <r>
      <t xml:space="preserve">　標準整定　57.0Hz（FRT要件の適用を受けない発電設備の場合は58.2Hz）
</t>
    </r>
    <r>
      <rPr>
        <sz val="10"/>
        <color theme="1"/>
        <rFont val="ＭＳ 明朝"/>
        <family val="1"/>
        <charset val="128"/>
      </rPr>
      <t>（整定範囲に無い場合は57.0Hz（58.2Hz）直近上位）</t>
    </r>
    <rPh sb="1" eb="3">
      <t>ヒョウジュン</t>
    </rPh>
    <rPh sb="3" eb="5">
      <t>セイテイ</t>
    </rPh>
    <rPh sb="43" eb="45">
      <t>セイテイ</t>
    </rPh>
    <rPh sb="45" eb="47">
      <t>ハンイ</t>
    </rPh>
    <rPh sb="48" eb="49">
      <t>ナ</t>
    </rPh>
    <rPh sb="50" eb="52">
      <t>バアイ</t>
    </rPh>
    <rPh sb="67" eb="69">
      <t>チョッキン</t>
    </rPh>
    <rPh sb="69" eb="71">
      <t>ジョウイ</t>
    </rPh>
    <phoneticPr fontId="20"/>
  </si>
  <si>
    <t>2018.10　改正</t>
    <rPh sb="8" eb="10">
      <t>カイセイ</t>
    </rPh>
    <phoneticPr fontId="20"/>
  </si>
  <si>
    <t>　標準整定　2.0秒</t>
    <rPh sb="1" eb="3">
      <t>ヒョウジュン</t>
    </rPh>
    <rPh sb="3" eb="5">
      <t>セイテイ</t>
    </rPh>
    <rPh sb="9" eb="10">
      <t>ビョウ</t>
    </rPh>
    <phoneticPr fontId="20"/>
  </si>
  <si>
    <t>複数台連系試験成績書等、必要に応じて当社から提出を依頼させていただきます。</t>
  </si>
  <si>
    <t>関西電力送配電株式会社</t>
    <rPh sb="0" eb="2">
      <t>カンサイ</t>
    </rPh>
    <rPh sb="2" eb="4">
      <t>デンリョク</t>
    </rPh>
    <rPh sb="4" eb="5">
      <t>ソウ</t>
    </rPh>
    <rPh sb="5" eb="7">
      <t>ハイデン</t>
    </rPh>
    <rPh sb="7" eb="11">
      <t>カブシキガイシャ</t>
    </rPh>
    <phoneticPr fontId="41"/>
  </si>
  <si>
    <t>発電設備の発電出力が増加すると、発電設備を連系されるお客さま宅の電圧が上昇し、電線路の</t>
    <rPh sb="0" eb="2">
      <t>ハツデン</t>
    </rPh>
    <rPh sb="2" eb="4">
      <t>セツビ</t>
    </rPh>
    <phoneticPr fontId="20"/>
  </si>
  <si>
    <t>発電設備を連系されるお客さま宅の電圧が上限値に達すると、この機能が動作し、発電の出</t>
    <rPh sb="30" eb="32">
      <t>キノウ</t>
    </rPh>
    <phoneticPr fontId="20"/>
  </si>
  <si>
    <t>これは発電設備の正常な動作であり、系統電圧の異常や、機器の故障ではありません。</t>
    <rPh sb="3" eb="5">
      <t>ハツデン</t>
    </rPh>
    <rPh sb="5" eb="7">
      <t>セツビ</t>
    </rPh>
    <rPh sb="8" eb="10">
      <t>セイジョウ</t>
    </rPh>
    <rPh sb="11" eb="13">
      <t>ドウサ</t>
    </rPh>
    <rPh sb="17" eb="19">
      <t>ケイトウ</t>
    </rPh>
    <rPh sb="19" eb="21">
      <t>デンアツ</t>
    </rPh>
    <rPh sb="22" eb="24">
      <t>イジョウ</t>
    </rPh>
    <rPh sb="26" eb="28">
      <t>キキ</t>
    </rPh>
    <rPh sb="29" eb="31">
      <t>コショウ</t>
    </rPh>
    <phoneticPr fontId="20"/>
  </si>
  <si>
    <t>…①</t>
    <phoneticPr fontId="41"/>
  </si>
  <si>
    <t>発電電流Ig　＝　発電容量P(KW)×1000(W)／105(V)</t>
    <phoneticPr fontId="41"/>
  </si>
  <si>
    <t>B</t>
    <phoneticPr fontId="41"/>
  </si>
  <si>
    <t>(4)</t>
    <phoneticPr fontId="41"/>
  </si>
  <si>
    <t>(12)</t>
    <phoneticPr fontId="41"/>
  </si>
  <si>
    <t>（Ω／km）</t>
    <phoneticPr fontId="41"/>
  </si>
  <si>
    <t>PCSでの電圧値</t>
    <phoneticPr fontId="41"/>
  </si>
  <si>
    <t>150sq</t>
    <phoneticPr fontId="41"/>
  </si>
  <si>
    <t>直近上位の整定値を選択。ただし全量配線のＹ分岐で発電事業者さまと需要場所お客さまが異なる場合、屋根貸し事業の場合、集合住宅等で責任分界点が共用線上となる場合は直近下位の値を選択。</t>
    <phoneticPr fontId="41"/>
  </si>
  <si>
    <t>電圧も上昇します。このため，周辺のお客さま宅の電圧が上がり過ぎないよう、発電設備には電圧上</t>
    <phoneticPr fontId="20"/>
  </si>
  <si>
    <t>227V</t>
    <phoneticPr fontId="41"/>
  </si>
  <si>
    <t>225V</t>
    <phoneticPr fontId="41"/>
  </si>
  <si>
    <t>222V</t>
    <phoneticPr fontId="41"/>
  </si>
  <si>
    <t>221V</t>
    <phoneticPr fontId="41"/>
  </si>
  <si>
    <t>216V</t>
    <phoneticPr fontId="41"/>
  </si>
  <si>
    <t>214V</t>
    <phoneticPr fontId="41"/>
  </si>
  <si>
    <t>111.5V</t>
    <phoneticPr fontId="41"/>
  </si>
  <si>
    <t>ａ．　K1</t>
    <phoneticPr fontId="41"/>
  </si>
  <si>
    <t>110.5V</t>
    <phoneticPr fontId="41"/>
  </si>
  <si>
    <t>110V</t>
    <phoneticPr fontId="41"/>
  </si>
  <si>
    <t>109V</t>
    <phoneticPr fontId="41"/>
  </si>
  <si>
    <t>108.5V</t>
    <phoneticPr fontId="41"/>
  </si>
  <si>
    <t>　　　【単相2線式100Vの場合】</t>
    <phoneticPr fontId="41"/>
  </si>
  <si>
    <t>107.5V</t>
    <phoneticPr fontId="41"/>
  </si>
  <si>
    <t>発電電流Ig　＝　発電容量P(KW)×1000(W)／210(V)</t>
    <phoneticPr fontId="41"/>
  </si>
  <si>
    <t>107V</t>
    <phoneticPr fontId="41"/>
  </si>
  <si>
    <t>kW</t>
    <phoneticPr fontId="41"/>
  </si>
  <si>
    <t>A　…②</t>
    <phoneticPr fontId="41"/>
  </si>
  <si>
    <t>A</t>
    <phoneticPr fontId="41"/>
  </si>
  <si>
    <t>C</t>
    <phoneticPr fontId="41"/>
  </si>
  <si>
    <t>ｲﾝﾋﾟｰﾀﾞﾝｽ（Ω/km）</t>
    <phoneticPr fontId="41"/>
  </si>
  <si>
    <t>(1)</t>
    <phoneticPr fontId="41"/>
  </si>
  <si>
    <t>(7)</t>
    <phoneticPr fontId="41"/>
  </si>
  <si>
    <t>(10)</t>
    <phoneticPr fontId="41"/>
  </si>
  <si>
    <t>(5)</t>
    <phoneticPr fontId="41"/>
  </si>
  <si>
    <t>(6)</t>
    <phoneticPr fontId="41"/>
  </si>
  <si>
    <t>(9)</t>
    <phoneticPr fontId="41"/>
  </si>
  <si>
    <t>(1)×（(2)/1000）</t>
    <phoneticPr fontId="41"/>
  </si>
  <si>
    <t>Ω…④</t>
    <phoneticPr fontId="41"/>
  </si>
  <si>
    <t>(3)+(6)</t>
    <phoneticPr fontId="41"/>
  </si>
  <si>
    <t>(9)+(12)</t>
    <phoneticPr fontId="41"/>
  </si>
  <si>
    <t>2.0mm</t>
    <phoneticPr fontId="50"/>
  </si>
  <si>
    <t>※3　単相3線式の配線においては中性線と電圧線間の電圧上昇値</t>
    <phoneticPr fontId="41"/>
  </si>
  <si>
    <t>8sq</t>
    <phoneticPr fontId="50"/>
  </si>
  <si>
    <t>14sq</t>
    <phoneticPr fontId="50"/>
  </si>
  <si>
    <t>60sq</t>
    <phoneticPr fontId="41"/>
  </si>
  <si>
    <t>100sq</t>
    <phoneticPr fontId="41"/>
  </si>
  <si>
    <t>200sq</t>
    <phoneticPr fontId="41"/>
  </si>
  <si>
    <t>250ｓｑ</t>
    <phoneticPr fontId="41"/>
  </si>
  <si>
    <t>□</t>
    <phoneticPr fontId="20"/>
  </si>
  <si>
    <t>AVR</t>
    <phoneticPr fontId="20"/>
  </si>
  <si>
    <t>230V</t>
    <phoneticPr fontId="41"/>
  </si>
  <si>
    <t>229V</t>
    <phoneticPr fontId="41"/>
  </si>
  <si>
    <t>223V</t>
    <phoneticPr fontId="41"/>
  </si>
  <si>
    <t>219V</t>
    <phoneticPr fontId="41"/>
  </si>
  <si>
    <t>215V</t>
    <phoneticPr fontId="41"/>
  </si>
  <si>
    <r>
      <t>　　電圧上昇値⊿Ｖ</t>
    </r>
    <r>
      <rPr>
        <vertAlign val="superscript"/>
        <sz val="11"/>
        <rFont val="ＭＳ Ｐゴシック"/>
        <family val="3"/>
        <charset val="128"/>
      </rPr>
      <t>※1</t>
    </r>
    <r>
      <rPr>
        <sz val="11"/>
        <rFont val="ＭＳ Ｐゴシック"/>
        <family val="3"/>
        <charset val="128"/>
      </rPr>
      <t>　＝　K1（ａ）　×　発電電流 Ig（ｂ）×（引込口配線の抵抗値 Ra＋屋内配線の抵抗値 Rb）（ｃ）</t>
    </r>
    <phoneticPr fontId="41"/>
  </si>
  <si>
    <t>112V</t>
    <phoneticPr fontId="41"/>
  </si>
  <si>
    <t>111V</t>
    <phoneticPr fontId="41"/>
  </si>
  <si>
    <t>108V</t>
    <phoneticPr fontId="41"/>
  </si>
  <si>
    <t>発電電流Ig　＝　発電容量P(KW)×1000(W)／（√3×210(V)）</t>
    <phoneticPr fontId="41"/>
  </si>
  <si>
    <t>D</t>
    <phoneticPr fontId="41"/>
  </si>
  <si>
    <t>(2)</t>
    <phoneticPr fontId="41"/>
  </si>
  <si>
    <t>(8)</t>
    <phoneticPr fontId="41"/>
  </si>
  <si>
    <t>(3)</t>
    <phoneticPr fontId="41"/>
  </si>
  <si>
    <t>(4)×（(5)/1000）</t>
    <phoneticPr fontId="41"/>
  </si>
  <si>
    <t>(7)×（(8)/1000）</t>
    <phoneticPr fontId="41"/>
  </si>
  <si>
    <t>(10)×（(11)/1000）</t>
    <phoneticPr fontId="41"/>
  </si>
  <si>
    <t>1.6mm</t>
    <phoneticPr fontId="50"/>
  </si>
  <si>
    <t>2.6mm</t>
    <phoneticPr fontId="50"/>
  </si>
  <si>
    <t>3.2mm</t>
    <phoneticPr fontId="50"/>
  </si>
  <si>
    <t>5.5sq</t>
    <phoneticPr fontId="50"/>
  </si>
  <si>
    <t>22sq</t>
    <phoneticPr fontId="50"/>
  </si>
  <si>
    <t>38sq</t>
    <phoneticPr fontId="50"/>
  </si>
  <si>
    <t>力を抑制して電圧を調整します。これにより、一時的に販売電力量（受給電力量）が減少することがあります。</t>
    <phoneticPr fontId="20"/>
  </si>
  <si>
    <t>□</t>
    <phoneticPr fontId="20"/>
  </si>
  <si>
    <t>C</t>
    <phoneticPr fontId="41"/>
  </si>
  <si>
    <t>(10)</t>
    <phoneticPr fontId="41"/>
  </si>
  <si>
    <t>(11)</t>
    <phoneticPr fontId="41"/>
  </si>
  <si>
    <t>(9)</t>
    <phoneticPr fontId="41"/>
  </si>
  <si>
    <t>(4)×（(5)/1000）</t>
    <phoneticPr fontId="41"/>
  </si>
  <si>
    <t>直近上位の整定値を選択。ただし全量配線のＹ分岐で発電事業者さまと需要場所お客さまが異なる場合、屋根貸しの場合、集合住宅等で責任分界点が共用線上となる場合は直近下位の値を選択。</t>
    <rPh sb="9" eb="11">
      <t>センタク</t>
    </rPh>
    <rPh sb="84" eb="86">
      <t>センタク</t>
    </rPh>
    <phoneticPr fontId="41"/>
  </si>
  <si>
    <t>(9)+(12)</t>
    <phoneticPr fontId="41"/>
  </si>
  <si>
    <t>D</t>
    <phoneticPr fontId="41"/>
  </si>
  <si>
    <t>112V</t>
    <phoneticPr fontId="41"/>
  </si>
  <si>
    <t>Ω…③b2</t>
    <phoneticPr fontId="41"/>
  </si>
  <si>
    <t>Ω…③b4</t>
    <phoneticPr fontId="41"/>
  </si>
  <si>
    <t>(7)×（(8)/1000）</t>
    <phoneticPr fontId="41"/>
  </si>
  <si>
    <t>Rb8</t>
    <phoneticPr fontId="41"/>
  </si>
  <si>
    <t>kW</t>
    <phoneticPr fontId="41"/>
  </si>
  <si>
    <t>(7)</t>
    <phoneticPr fontId="41"/>
  </si>
  <si>
    <t>発電設備の発電出力が増加すると、発電設備を連系されるお客さま宅の電圧が上昇し、電線路の電圧も上昇します。このため，周辺のお客さま宅の電圧が上がり過ぎないよう、発電設備には電圧上限値を設定し管理・調整する機能〔自動電圧調整機能（AVR）〕が組み込まれています。
発電設備を連系されるお客さま宅の電圧が上限値に達すると、この機能が動作し、発電設備の出力を抑制して電圧を調整します。これにより、一時的に販売電力量（受給電力量）が減少することがあります。</t>
    <rPh sb="0" eb="2">
      <t>ハツデン</t>
    </rPh>
    <rPh sb="2" eb="4">
      <t>セツビ</t>
    </rPh>
    <rPh sb="104" eb="106">
      <t>ジドウ</t>
    </rPh>
    <rPh sb="106" eb="108">
      <t>デンアツ</t>
    </rPh>
    <rPh sb="108" eb="110">
      <t>チョウセイ</t>
    </rPh>
    <rPh sb="167" eb="169">
      <t>ハツデン</t>
    </rPh>
    <rPh sb="169" eb="171">
      <t>セツビ</t>
    </rPh>
    <phoneticPr fontId="20"/>
  </si>
  <si>
    <t>(10)×（(11)/1000）</t>
    <phoneticPr fontId="41"/>
  </si>
  <si>
    <t>AVRについては、電力会社の系統電圧の瞬時的な変動によっても一時的に動作する場合がありますが、これは発電設備の正常な動作であり、系統電圧の異常や、機器の故障ではありません。</t>
    <rPh sb="9" eb="11">
      <t>デンリョク</t>
    </rPh>
    <rPh sb="11" eb="13">
      <t>カイシャ</t>
    </rPh>
    <rPh sb="14" eb="16">
      <t>ケイトウ</t>
    </rPh>
    <rPh sb="16" eb="18">
      <t>デンアツ</t>
    </rPh>
    <rPh sb="19" eb="21">
      <t>シュンジ</t>
    </rPh>
    <rPh sb="21" eb="22">
      <t>テキ</t>
    </rPh>
    <rPh sb="23" eb="25">
      <t>ヘンドウ</t>
    </rPh>
    <rPh sb="30" eb="33">
      <t>イチジテキ</t>
    </rPh>
    <rPh sb="34" eb="36">
      <t>ドウサ</t>
    </rPh>
    <rPh sb="38" eb="40">
      <t>バアイ</t>
    </rPh>
    <phoneticPr fontId="20"/>
  </si>
  <si>
    <t>AVR</t>
    <phoneticPr fontId="20"/>
  </si>
  <si>
    <t>230V</t>
    <phoneticPr fontId="41"/>
  </si>
  <si>
    <t>　　　　</t>
    <phoneticPr fontId="41"/>
  </si>
  <si>
    <t>ｃ．　引込口配線の抵抗値 Raと屋内配線の抵抗値 Rb</t>
    <phoneticPr fontId="41"/>
  </si>
  <si>
    <t>229V</t>
    <phoneticPr fontId="41"/>
  </si>
  <si>
    <t>228V</t>
    <phoneticPr fontId="41"/>
  </si>
  <si>
    <t>227V</t>
    <phoneticPr fontId="41"/>
  </si>
  <si>
    <t>A</t>
    <phoneticPr fontId="41"/>
  </si>
  <si>
    <t>B</t>
    <phoneticPr fontId="41"/>
  </si>
  <si>
    <t>Rb1</t>
    <phoneticPr fontId="41"/>
  </si>
  <si>
    <t>C</t>
    <phoneticPr fontId="41"/>
  </si>
  <si>
    <t>D</t>
    <phoneticPr fontId="41"/>
  </si>
  <si>
    <t>⊿Va</t>
    <phoneticPr fontId="41"/>
  </si>
  <si>
    <t>⊿Vb1</t>
    <phoneticPr fontId="41"/>
  </si>
  <si>
    <t>⊿Vt1</t>
    <phoneticPr fontId="41"/>
  </si>
  <si>
    <t>PCS1での電圧値</t>
    <phoneticPr fontId="41"/>
  </si>
  <si>
    <t>226V</t>
    <phoneticPr fontId="41"/>
  </si>
  <si>
    <t>225V</t>
    <phoneticPr fontId="41"/>
  </si>
  <si>
    <t>ｲﾝﾋﾟｰﾀﾞﾝｽ（Ω/km）</t>
    <phoneticPr fontId="41"/>
  </si>
  <si>
    <t>(1)</t>
    <phoneticPr fontId="41"/>
  </si>
  <si>
    <t>(4)</t>
    <phoneticPr fontId="41"/>
  </si>
  <si>
    <t>ｲﾝﾋﾟｰﾀﾞﾝｽ（Ω/km）</t>
    <phoneticPr fontId="41"/>
  </si>
  <si>
    <t>(7)</t>
    <phoneticPr fontId="41"/>
  </si>
  <si>
    <t>(10)</t>
    <phoneticPr fontId="41"/>
  </si>
  <si>
    <t>224V</t>
    <phoneticPr fontId="41"/>
  </si>
  <si>
    <t>(2)</t>
    <phoneticPr fontId="41"/>
  </si>
  <si>
    <t>(5)</t>
    <phoneticPr fontId="41"/>
  </si>
  <si>
    <t>(8)</t>
    <phoneticPr fontId="41"/>
  </si>
  <si>
    <t>(11)</t>
    <phoneticPr fontId="41"/>
  </si>
  <si>
    <t>223V</t>
    <phoneticPr fontId="41"/>
  </si>
  <si>
    <t>(6)</t>
    <phoneticPr fontId="41"/>
  </si>
  <si>
    <t>(12)</t>
    <phoneticPr fontId="41"/>
  </si>
  <si>
    <t>222V</t>
    <phoneticPr fontId="41"/>
  </si>
  <si>
    <t>(1)×（(2)/1000）</t>
    <phoneticPr fontId="41"/>
  </si>
  <si>
    <t>(7)×（(8)/1000）</t>
    <phoneticPr fontId="41"/>
  </si>
  <si>
    <t>(10)×（(11)/1000）</t>
    <phoneticPr fontId="41"/>
  </si>
  <si>
    <t>221V</t>
    <phoneticPr fontId="41"/>
  </si>
  <si>
    <t>Ω…③a</t>
    <phoneticPr fontId="41"/>
  </si>
  <si>
    <t>Ω…③b1</t>
    <phoneticPr fontId="41"/>
  </si>
  <si>
    <t>220V</t>
    <phoneticPr fontId="41"/>
  </si>
  <si>
    <t>(9)+(12)</t>
    <phoneticPr fontId="41"/>
  </si>
  <si>
    <t>219V</t>
    <phoneticPr fontId="41"/>
  </si>
  <si>
    <t>Rb2</t>
    <phoneticPr fontId="41"/>
  </si>
  <si>
    <t>⊿Vb2</t>
    <phoneticPr fontId="41"/>
  </si>
  <si>
    <t>⊿Vt2</t>
    <phoneticPr fontId="41"/>
  </si>
  <si>
    <t>PCS2での電圧値</t>
    <phoneticPr fontId="41"/>
  </si>
  <si>
    <t>217V</t>
    <phoneticPr fontId="41"/>
  </si>
  <si>
    <t>216V</t>
    <phoneticPr fontId="41"/>
  </si>
  <si>
    <t>215V</t>
    <phoneticPr fontId="41"/>
  </si>
  <si>
    <t>（Ω／km）</t>
    <phoneticPr fontId="41"/>
  </si>
  <si>
    <t>(9)</t>
    <phoneticPr fontId="41"/>
  </si>
  <si>
    <t>214V</t>
    <phoneticPr fontId="41"/>
  </si>
  <si>
    <t>1.6mm</t>
    <phoneticPr fontId="50"/>
  </si>
  <si>
    <t>2.0mm</t>
    <phoneticPr fontId="50"/>
  </si>
  <si>
    <t>111.5V</t>
    <phoneticPr fontId="41"/>
  </si>
  <si>
    <t>2.6mm</t>
    <phoneticPr fontId="50"/>
  </si>
  <si>
    <t>111V</t>
    <phoneticPr fontId="41"/>
  </si>
  <si>
    <t>⊿Vb3</t>
    <phoneticPr fontId="41"/>
  </si>
  <si>
    <t>⊿Vt3</t>
    <phoneticPr fontId="41"/>
  </si>
  <si>
    <t>PCS3での電圧値</t>
    <phoneticPr fontId="41"/>
  </si>
  <si>
    <t>110.5V</t>
    <phoneticPr fontId="41"/>
  </si>
  <si>
    <t>110V</t>
    <phoneticPr fontId="41"/>
  </si>
  <si>
    <t>8sq</t>
    <phoneticPr fontId="50"/>
  </si>
  <si>
    <t>109.5Ｖ</t>
    <phoneticPr fontId="41"/>
  </si>
  <si>
    <t>14sq</t>
    <phoneticPr fontId="50"/>
  </si>
  <si>
    <t>109V</t>
    <phoneticPr fontId="41"/>
  </si>
  <si>
    <t>22sq</t>
    <phoneticPr fontId="50"/>
  </si>
  <si>
    <t>108.5V</t>
    <phoneticPr fontId="41"/>
  </si>
  <si>
    <t>38sq</t>
    <phoneticPr fontId="50"/>
  </si>
  <si>
    <t>60sq</t>
    <phoneticPr fontId="41"/>
  </si>
  <si>
    <t>Ω…③b3</t>
    <phoneticPr fontId="41"/>
  </si>
  <si>
    <t>107.5V</t>
    <phoneticPr fontId="41"/>
  </si>
  <si>
    <t>100sq</t>
    <phoneticPr fontId="41"/>
  </si>
  <si>
    <t>107V</t>
    <phoneticPr fontId="41"/>
  </si>
  <si>
    <t>150sq</t>
    <phoneticPr fontId="41"/>
  </si>
  <si>
    <t>Rb4</t>
    <phoneticPr fontId="41"/>
  </si>
  <si>
    <t>⊿Vb4</t>
    <phoneticPr fontId="41"/>
  </si>
  <si>
    <t>⊿Vt4</t>
    <phoneticPr fontId="41"/>
  </si>
  <si>
    <t>PCS4での電圧値</t>
    <phoneticPr fontId="41"/>
  </si>
  <si>
    <t>200sq</t>
    <phoneticPr fontId="41"/>
  </si>
  <si>
    <t>250ｓｑ</t>
    <phoneticPr fontId="41"/>
  </si>
  <si>
    <t>Rb5</t>
    <phoneticPr fontId="41"/>
  </si>
  <si>
    <t>⊿Vb5</t>
    <phoneticPr fontId="41"/>
  </si>
  <si>
    <t>PCS5での電圧値</t>
    <phoneticPr fontId="41"/>
  </si>
  <si>
    <r>
      <t>　　電圧上昇値⊿Ｖa</t>
    </r>
    <r>
      <rPr>
        <vertAlign val="superscript"/>
        <sz val="14"/>
        <rFont val="ＭＳ Ｐゴシック"/>
        <family val="3"/>
        <charset val="128"/>
      </rPr>
      <t>※1</t>
    </r>
    <r>
      <rPr>
        <sz val="14"/>
        <rFont val="ＭＳ Ｐゴシック"/>
        <family val="3"/>
        <charset val="128"/>
      </rPr>
      <t>＝K1（ａ）×発電電流 Igt（ｂ）×（引込口配線の抵抗値 Ra）（ｃ）</t>
    </r>
    <phoneticPr fontId="41"/>
  </si>
  <si>
    <r>
      <t>　　電圧上昇値⊿Ｖb1</t>
    </r>
    <r>
      <rPr>
        <vertAlign val="superscript"/>
        <sz val="14"/>
        <rFont val="ＭＳ Ｐゴシック"/>
        <family val="3"/>
        <charset val="128"/>
      </rPr>
      <t>※1</t>
    </r>
    <r>
      <rPr>
        <sz val="14"/>
        <rFont val="ＭＳ Ｐゴシック"/>
        <family val="3"/>
        <charset val="128"/>
      </rPr>
      <t>＝K1（ａ）×発電電流 Ig1（ｂ）×（引込口配線の抵抗値 Rb1）（ｃ）</t>
    </r>
    <phoneticPr fontId="41"/>
  </si>
  <si>
    <r>
      <t>　　電圧上昇値⊿Ｖt1</t>
    </r>
    <r>
      <rPr>
        <vertAlign val="superscript"/>
        <sz val="14"/>
        <rFont val="ＭＳ Ｐゴシック"/>
        <family val="3"/>
        <charset val="128"/>
      </rPr>
      <t>※1</t>
    </r>
    <r>
      <rPr>
        <sz val="14"/>
        <rFont val="ＭＳ Ｐゴシック"/>
        <family val="3"/>
        <charset val="128"/>
      </rPr>
      <t>＝⊿Va＋⊿Vb1</t>
    </r>
    <phoneticPr fontId="41"/>
  </si>
  <si>
    <t>Ω…③b5</t>
    <phoneticPr fontId="41"/>
  </si>
  <si>
    <t>Rb6</t>
    <phoneticPr fontId="41"/>
  </si>
  <si>
    <t>⊿Vb6</t>
    <phoneticPr fontId="41"/>
  </si>
  <si>
    <t>⊿Vt6</t>
    <phoneticPr fontId="41"/>
  </si>
  <si>
    <t>PCS6での電圧値</t>
    <phoneticPr fontId="41"/>
  </si>
  <si>
    <t>ａ．　K1</t>
    <phoneticPr fontId="41"/>
  </si>
  <si>
    <r>
      <t>　電気方式が単相3線式の場合1</t>
    </r>
    <r>
      <rPr>
        <vertAlign val="superscript"/>
        <sz val="14"/>
        <rFont val="ＭＳ Ｐゴシック"/>
        <family val="3"/>
        <charset val="128"/>
      </rPr>
      <t>※2</t>
    </r>
    <r>
      <rPr>
        <sz val="14"/>
        <rFont val="ＭＳ Ｐゴシック"/>
        <family val="3"/>
        <charset val="128"/>
      </rPr>
      <t>、単相2線式100Vまたは単相2線式200Vの場合2 、三相の場合√3</t>
    </r>
    <phoneticPr fontId="41"/>
  </si>
  <si>
    <t>K1＝</t>
    <phoneticPr fontId="41"/>
  </si>
  <si>
    <t>…①</t>
    <phoneticPr fontId="41"/>
  </si>
  <si>
    <t>Ω…③b6</t>
    <phoneticPr fontId="41"/>
  </si>
  <si>
    <t>　【単相2線式100Vの場合】</t>
    <phoneticPr fontId="41"/>
  </si>
  <si>
    <t>発電電流Ig　＝　発電容量P(KW)×1000(W)／105(V)</t>
    <phoneticPr fontId="41"/>
  </si>
  <si>
    <t>Rb7</t>
    <phoneticPr fontId="41"/>
  </si>
  <si>
    <t>⊿Vb7</t>
    <phoneticPr fontId="41"/>
  </si>
  <si>
    <t>PCS7での電圧値</t>
    <phoneticPr fontId="41"/>
  </si>
  <si>
    <t>発電電流Ig　＝　発電容量P(KW)×1000(W)／210(V)</t>
    <phoneticPr fontId="41"/>
  </si>
  <si>
    <t>　【三相の場合】　　　　　　　　　　　　　　　　　　　　　　　 　　　　　　　　　</t>
    <phoneticPr fontId="41"/>
  </si>
  <si>
    <t>発電電流Ig　＝　発電容量P(KW)×1000(W)／（√3×210(V)）</t>
    <phoneticPr fontId="41"/>
  </si>
  <si>
    <t>A　…②b1</t>
    <phoneticPr fontId="41"/>
  </si>
  <si>
    <t>kW</t>
    <phoneticPr fontId="41"/>
  </si>
  <si>
    <t>A　…②b2</t>
    <phoneticPr fontId="41"/>
  </si>
  <si>
    <t>A　…②b3</t>
    <phoneticPr fontId="41"/>
  </si>
  <si>
    <t>Ω…③b7</t>
    <phoneticPr fontId="41"/>
  </si>
  <si>
    <t>A　…②b4</t>
    <phoneticPr fontId="41"/>
  </si>
  <si>
    <t>A　…②b5</t>
    <phoneticPr fontId="41"/>
  </si>
  <si>
    <t>⊿Vb8</t>
    <phoneticPr fontId="41"/>
  </si>
  <si>
    <t>⊿Vt8</t>
    <phoneticPr fontId="41"/>
  </si>
  <si>
    <t>PCS8での電圧値</t>
    <phoneticPr fontId="41"/>
  </si>
  <si>
    <t>A　…②b6</t>
    <phoneticPr fontId="41"/>
  </si>
  <si>
    <t>A　…②b7</t>
    <phoneticPr fontId="41"/>
  </si>
  <si>
    <t>A　…②b8</t>
    <phoneticPr fontId="41"/>
  </si>
  <si>
    <t>A　…②b9</t>
    <phoneticPr fontId="41"/>
  </si>
  <si>
    <t>A　…②b10</t>
    <phoneticPr fontId="41"/>
  </si>
  <si>
    <t>Ω…③b8</t>
    <phoneticPr fontId="41"/>
  </si>
  <si>
    <t>A　…②a</t>
    <phoneticPr fontId="41"/>
  </si>
  <si>
    <t>Rb9</t>
    <phoneticPr fontId="41"/>
  </si>
  <si>
    <t>⊿Vb9</t>
    <phoneticPr fontId="41"/>
  </si>
  <si>
    <t>⊿Vt9</t>
    <phoneticPr fontId="41"/>
  </si>
  <si>
    <t>PCS9での電圧値</t>
    <phoneticPr fontId="41"/>
  </si>
  <si>
    <t>□</t>
    <phoneticPr fontId="20"/>
  </si>
  <si>
    <t>Ω…③b9</t>
    <phoneticPr fontId="41"/>
  </si>
  <si>
    <t>Rb10</t>
    <phoneticPr fontId="41"/>
  </si>
  <si>
    <t>⊿Vb10</t>
    <phoneticPr fontId="41"/>
  </si>
  <si>
    <t>⊿Vt10</t>
    <phoneticPr fontId="41"/>
  </si>
  <si>
    <t>PCS10での電圧値</t>
    <phoneticPr fontId="41"/>
  </si>
  <si>
    <t>Ω…③b10</t>
    <phoneticPr fontId="41"/>
  </si>
  <si>
    <t>⊿Vb11</t>
    <phoneticPr fontId="41"/>
  </si>
  <si>
    <t>⊿Vt11</t>
    <phoneticPr fontId="41"/>
  </si>
  <si>
    <t>PCS11での電圧値</t>
    <phoneticPr fontId="41"/>
  </si>
  <si>
    <t>A　…②b12</t>
    <phoneticPr fontId="41"/>
  </si>
  <si>
    <t>A　…②b13</t>
    <phoneticPr fontId="41"/>
  </si>
  <si>
    <t>A　…②b14</t>
    <phoneticPr fontId="41"/>
  </si>
  <si>
    <t>A　…②b15</t>
    <phoneticPr fontId="41"/>
  </si>
  <si>
    <t>A　…②b16</t>
    <phoneticPr fontId="41"/>
  </si>
  <si>
    <t>A　…②b17</t>
    <phoneticPr fontId="41"/>
  </si>
  <si>
    <t>Ω…③b11</t>
    <phoneticPr fontId="41"/>
  </si>
  <si>
    <t>A　…②b19</t>
    <phoneticPr fontId="41"/>
  </si>
  <si>
    <t>Rb12</t>
    <phoneticPr fontId="41"/>
  </si>
  <si>
    <t>⊿Vb12</t>
    <phoneticPr fontId="41"/>
  </si>
  <si>
    <t>⊿Vt12</t>
    <phoneticPr fontId="41"/>
  </si>
  <si>
    <t>PCS12での電圧値</t>
    <phoneticPr fontId="41"/>
  </si>
  <si>
    <t>A　…②b20</t>
    <phoneticPr fontId="41"/>
  </si>
  <si>
    <t>Rb13</t>
    <phoneticPr fontId="41"/>
  </si>
  <si>
    <t>⊿Vb13</t>
    <phoneticPr fontId="41"/>
  </si>
  <si>
    <t>⊿Vt13</t>
    <phoneticPr fontId="41"/>
  </si>
  <si>
    <t>PCS13での電圧値</t>
    <phoneticPr fontId="41"/>
  </si>
  <si>
    <t>Ω…③b13</t>
    <phoneticPr fontId="41"/>
  </si>
  <si>
    <t>Rb14</t>
    <phoneticPr fontId="41"/>
  </si>
  <si>
    <t>⊿Vb14</t>
    <phoneticPr fontId="41"/>
  </si>
  <si>
    <t>PCS14での電圧値</t>
    <phoneticPr fontId="41"/>
  </si>
  <si>
    <t>Ω…③b14</t>
    <phoneticPr fontId="41"/>
  </si>
  <si>
    <t>Rb15</t>
    <phoneticPr fontId="41"/>
  </si>
  <si>
    <t>⊿Vb15</t>
    <phoneticPr fontId="41"/>
  </si>
  <si>
    <t>⊿Vt15</t>
    <phoneticPr fontId="41"/>
  </si>
  <si>
    <t>PCS15での電圧値</t>
    <phoneticPr fontId="41"/>
  </si>
  <si>
    <t>Ω…③b15</t>
    <phoneticPr fontId="41"/>
  </si>
  <si>
    <t>Rb16</t>
    <phoneticPr fontId="41"/>
  </si>
  <si>
    <t>⊿Vb16</t>
    <phoneticPr fontId="41"/>
  </si>
  <si>
    <t>⊿Vt16</t>
    <phoneticPr fontId="41"/>
  </si>
  <si>
    <t>PCS16での電圧値</t>
    <phoneticPr fontId="41"/>
  </si>
  <si>
    <t>Ω…③b16</t>
    <phoneticPr fontId="41"/>
  </si>
  <si>
    <t>⊿Vb17</t>
    <phoneticPr fontId="41"/>
  </si>
  <si>
    <t>⊿Vt17</t>
    <phoneticPr fontId="41"/>
  </si>
  <si>
    <t>PCS17での電圧値</t>
    <phoneticPr fontId="41"/>
  </si>
  <si>
    <t>Ω…③b17</t>
    <phoneticPr fontId="41"/>
  </si>
  <si>
    <t>Rb18</t>
    <phoneticPr fontId="41"/>
  </si>
  <si>
    <t>⊿Vb18</t>
    <phoneticPr fontId="41"/>
  </si>
  <si>
    <t>⊿Vt18</t>
    <phoneticPr fontId="41"/>
  </si>
  <si>
    <t>PCS18での電圧値</t>
    <phoneticPr fontId="41"/>
  </si>
  <si>
    <t>Ω…③b18</t>
    <phoneticPr fontId="41"/>
  </si>
  <si>
    <t>Rb19</t>
    <phoneticPr fontId="41"/>
  </si>
  <si>
    <t>⊿Vt19</t>
    <phoneticPr fontId="41"/>
  </si>
  <si>
    <t>PCS19での電圧値</t>
    <phoneticPr fontId="41"/>
  </si>
  <si>
    <t>Ω…③b19</t>
    <phoneticPr fontId="41"/>
  </si>
  <si>
    <t>Rb20</t>
    <phoneticPr fontId="41"/>
  </si>
  <si>
    <t>⊿Vb20</t>
    <phoneticPr fontId="41"/>
  </si>
  <si>
    <t>⊿Vt20</t>
    <phoneticPr fontId="41"/>
  </si>
  <si>
    <t>PCS20での電圧値</t>
    <phoneticPr fontId="41"/>
  </si>
</sst>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76" formatCode="0.0_ "/>
    <numFmt numFmtId="177" formatCode="0.0_ &quot;kVA&quot;"/>
    <numFmt numFmtId="178" formatCode="0.00_ &quot;V&quot;"/>
    <numFmt numFmtId="179" formatCode="\ 0.00"/>
    <numFmt numFmtId="180" formatCode="0.0"/>
    <numFmt numFmtId="181" formatCode="#,##0.00&quot;V&quot;"/>
    <numFmt numFmtId="182" formatCode="0.000_);[Red]\(0.000\)"/>
    <numFmt numFmtId="183" formatCode="0_);[Red]\(0\)"/>
    <numFmt numFmtId="184" formatCode="#,##0.0&quot;V&quot;"/>
  </numFmts>
  <fonts count="85">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ＭＳ ゴシック"/>
      <family val="3"/>
      <charset val="128"/>
    </font>
    <font>
      <sz val="11"/>
      <color indexed="8"/>
      <name val="ＭＳ ゴシック"/>
      <family val="3"/>
      <charset val="128"/>
    </font>
    <font>
      <sz val="11"/>
      <name val="ＭＳ ゴシック"/>
      <family val="3"/>
      <charset val="128"/>
    </font>
    <font>
      <sz val="12"/>
      <name val="ＭＳ 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11"/>
      <name val="ＭＳ 明朝"/>
      <family val="1"/>
      <charset val="128"/>
    </font>
    <font>
      <b/>
      <u/>
      <sz val="18"/>
      <name val="ＭＳ 明朝"/>
      <family val="1"/>
      <charset val="128"/>
    </font>
    <font>
      <sz val="14"/>
      <name val="ＭＳ 明朝"/>
      <family val="1"/>
      <charset val="128"/>
    </font>
    <font>
      <sz val="9"/>
      <name val="ＭＳ 明朝"/>
      <family val="1"/>
      <charset val="128"/>
    </font>
    <font>
      <sz val="11"/>
      <color indexed="10"/>
      <name val="ＭＳ 明朝"/>
      <family val="1"/>
      <charset val="128"/>
    </font>
    <font>
      <sz val="12"/>
      <name val="ＭＳ 明朝"/>
      <family val="1"/>
      <charset val="128"/>
    </font>
    <font>
      <b/>
      <sz val="14"/>
      <name val="ＭＳ 明朝"/>
      <family val="1"/>
      <charset val="128"/>
    </font>
    <font>
      <b/>
      <sz val="12"/>
      <name val="ＭＳ 明朝"/>
      <family val="1"/>
      <charset val="128"/>
    </font>
    <font>
      <sz val="14"/>
      <color indexed="10"/>
      <name val="ＭＳ 明朝"/>
      <family val="1"/>
      <charset val="128"/>
    </font>
    <font>
      <sz val="12"/>
      <color indexed="10"/>
      <name val="ＭＳ 明朝"/>
      <family val="1"/>
      <charset val="128"/>
    </font>
    <font>
      <b/>
      <u/>
      <sz val="12"/>
      <name val="ＭＳ 明朝"/>
      <family val="1"/>
      <charset val="128"/>
    </font>
    <font>
      <sz val="10"/>
      <name val="ＭＳ 明朝"/>
      <family val="1"/>
      <charset val="128"/>
    </font>
    <font>
      <b/>
      <sz val="12"/>
      <name val="ＭＳ Ｐゴシック"/>
      <family val="3"/>
      <charset val="128"/>
    </font>
    <font>
      <sz val="11"/>
      <name val="ＪＳゴシック"/>
      <family val="3"/>
      <charset val="128"/>
    </font>
    <font>
      <b/>
      <u/>
      <sz val="14"/>
      <name val="ＭＳ Ｐゴシック"/>
      <family val="3"/>
      <charset val="128"/>
    </font>
    <font>
      <b/>
      <sz val="14"/>
      <name val="ＭＳ Ｐゴシック"/>
      <family val="3"/>
      <charset val="128"/>
    </font>
    <font>
      <b/>
      <sz val="11"/>
      <name val="ＭＳ Ｐゴシック"/>
      <family val="3"/>
      <charset val="128"/>
    </font>
    <font>
      <sz val="11"/>
      <color indexed="10"/>
      <name val="ＭＳ Ｐゴシック"/>
      <family val="3"/>
      <charset val="128"/>
    </font>
    <font>
      <vertAlign val="superscript"/>
      <sz val="11"/>
      <name val="ＭＳ Ｐゴシック"/>
      <family val="3"/>
      <charset val="128"/>
    </font>
    <font>
      <sz val="8.5"/>
      <color indexed="9"/>
      <name val="ＭＳ Ｐゴシック"/>
      <family val="3"/>
      <charset val="128"/>
    </font>
    <font>
      <b/>
      <sz val="9"/>
      <name val="ＭＳ Ｐゴシック"/>
      <family val="3"/>
      <charset val="128"/>
    </font>
    <font>
      <sz val="6"/>
      <name val="ＪＳゴシック"/>
      <family val="3"/>
      <charset val="128"/>
    </font>
    <font>
      <b/>
      <sz val="10"/>
      <name val="ＭＳ Ｐゴシック"/>
      <family val="3"/>
      <charset val="128"/>
    </font>
    <font>
      <b/>
      <vertAlign val="superscript"/>
      <sz val="10"/>
      <name val="ＭＳ Ｐゴシック"/>
      <family val="3"/>
      <charset val="128"/>
    </font>
    <font>
      <b/>
      <sz val="11"/>
      <color indexed="10"/>
      <name val="ＭＳ Ｐゴシック"/>
      <family val="3"/>
      <charset val="128"/>
    </font>
    <font>
      <sz val="14"/>
      <name val="ＭＳ Ｐゴシック"/>
      <family val="3"/>
      <charset val="128"/>
    </font>
    <font>
      <sz val="9"/>
      <color indexed="81"/>
      <name val="ＭＳ Ｐゴシック"/>
      <family val="3"/>
      <charset val="128"/>
    </font>
    <font>
      <sz val="16"/>
      <name val="ＭＳ Ｐゴシック"/>
      <family val="3"/>
      <charset val="128"/>
    </font>
    <font>
      <sz val="11"/>
      <color theme="0" tint="-0.34998626667073579"/>
      <name val="ＭＳ Ｐゴシック"/>
      <family val="3"/>
      <charset val="128"/>
    </font>
    <font>
      <b/>
      <sz val="18"/>
      <name val="ＭＳ Ｐゴシック"/>
      <family val="3"/>
      <charset val="128"/>
    </font>
    <font>
      <sz val="14"/>
      <color indexed="10"/>
      <name val="ＭＳ Ｐゴシック"/>
      <family val="3"/>
      <charset val="128"/>
    </font>
    <font>
      <sz val="14"/>
      <color theme="0" tint="-0.34998626667073579"/>
      <name val="ＭＳ 明朝"/>
      <family val="1"/>
      <charset val="128"/>
    </font>
    <font>
      <b/>
      <sz val="11"/>
      <color theme="0" tint="-0.34998626667073579"/>
      <name val="ＭＳ Ｐゴシック"/>
      <family val="3"/>
      <charset val="128"/>
    </font>
    <font>
      <sz val="18"/>
      <name val="ＭＳ Ｐゴシック"/>
      <family val="3"/>
      <charset val="128"/>
    </font>
    <font>
      <sz val="12"/>
      <name val="ＭＳ Ｐゴシック"/>
      <family val="3"/>
      <charset val="128"/>
    </font>
    <font>
      <b/>
      <sz val="16"/>
      <color indexed="10"/>
      <name val="ＭＳ Ｐゴシック"/>
      <family val="3"/>
      <charset val="128"/>
    </font>
    <font>
      <sz val="11"/>
      <color theme="0" tint="-0.34998626667073579"/>
      <name val="ＭＳ 明朝"/>
      <family val="1"/>
      <charset val="128"/>
    </font>
    <font>
      <vertAlign val="superscript"/>
      <sz val="14"/>
      <name val="ＭＳ Ｐゴシック"/>
      <family val="3"/>
      <charset val="128"/>
    </font>
    <font>
      <sz val="16"/>
      <name val="ＪＳゴシック"/>
      <family val="3"/>
      <charset val="128"/>
    </font>
    <font>
      <sz val="14"/>
      <name val="ＪＳゴシック"/>
      <family val="3"/>
      <charset val="128"/>
    </font>
    <font>
      <sz val="20"/>
      <name val="ＭＳ ゴシック"/>
      <family val="3"/>
      <charset val="128"/>
    </font>
    <font>
      <sz val="14"/>
      <name val="ＭＳ ゴシック"/>
      <family val="3"/>
      <charset val="128"/>
    </font>
    <font>
      <sz val="13"/>
      <name val="ＭＳ ゴシック"/>
      <family val="3"/>
      <charset val="128"/>
    </font>
    <font>
      <sz val="16"/>
      <name val="ＭＳ ゴシック"/>
      <family val="3"/>
      <charset val="128"/>
    </font>
    <font>
      <sz val="8"/>
      <name val="ＭＳ ゴシック"/>
      <family val="3"/>
      <charset val="128"/>
    </font>
    <font>
      <sz val="12"/>
      <color indexed="8"/>
      <name val="ＭＳ ゴシック"/>
      <family val="3"/>
      <charset val="128"/>
    </font>
    <font>
      <sz val="12"/>
      <color rgb="FFFF0000"/>
      <name val="ＭＳ ゴシック"/>
      <family val="3"/>
      <charset val="128"/>
    </font>
    <font>
      <sz val="7"/>
      <name val="ＭＳ Ｐゴシック"/>
      <family val="3"/>
      <charset val="128"/>
    </font>
    <font>
      <sz val="10"/>
      <color theme="0" tint="-0.34998626667073579"/>
      <name val="ＭＳ 明朝"/>
      <family val="1"/>
      <charset val="128"/>
    </font>
    <font>
      <b/>
      <sz val="11"/>
      <color rgb="FFFF0000"/>
      <name val="Meiryo UI"/>
      <family val="3"/>
      <charset val="128"/>
    </font>
    <font>
      <b/>
      <sz val="14"/>
      <color rgb="FFC00000"/>
      <name val="Meiryo UI"/>
      <family val="3"/>
      <charset val="128"/>
    </font>
    <font>
      <sz val="11"/>
      <color theme="1"/>
      <name val="Meiryo UI"/>
      <family val="3"/>
      <charset val="128"/>
    </font>
    <font>
      <u/>
      <sz val="11"/>
      <color theme="1"/>
      <name val="Meiryo UI"/>
      <family val="3"/>
      <charset val="128"/>
    </font>
    <font>
      <b/>
      <sz val="20"/>
      <color indexed="10"/>
      <name val="ＭＳ Ｐゴシック"/>
      <family val="3"/>
      <charset val="128"/>
    </font>
    <font>
      <sz val="12"/>
      <color theme="1"/>
      <name val="ＭＳ 明朝"/>
      <family val="1"/>
      <charset val="128"/>
    </font>
    <font>
      <sz val="10"/>
      <color theme="1"/>
      <name val="ＭＳ 明朝"/>
      <family val="1"/>
      <charset val="128"/>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rgb="FFFFFF99"/>
        <bgColor indexed="64"/>
      </patternFill>
    </fill>
    <fill>
      <patternFill patternType="solid">
        <fgColor rgb="FFFFFF66"/>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bottom style="thin">
        <color indexed="64"/>
      </bottom>
      <diagonal/>
    </border>
    <border>
      <left/>
      <right style="medium">
        <color indexed="64"/>
      </right>
      <top/>
      <bottom/>
      <diagonal/>
    </border>
    <border>
      <left/>
      <right style="medium">
        <color indexed="64"/>
      </right>
      <top style="thin">
        <color indexed="64"/>
      </top>
      <bottom/>
      <diagonal/>
    </border>
    <border>
      <left/>
      <right/>
      <top style="medium">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ck">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right style="thick">
        <color indexed="64"/>
      </right>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bottom style="thin">
        <color indexed="64"/>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medium">
        <color indexed="64"/>
      </right>
      <top/>
      <bottom/>
      <diagonal/>
    </border>
    <border>
      <left style="thick">
        <color indexed="64"/>
      </left>
      <right/>
      <top/>
      <bottom/>
      <diagonal/>
    </border>
    <border>
      <left style="thin">
        <color indexed="64"/>
      </left>
      <right style="thick">
        <color indexed="64"/>
      </right>
      <top style="thin">
        <color indexed="64"/>
      </top>
      <bottom style="thin">
        <color indexed="64"/>
      </bottom>
      <diagonal/>
    </border>
    <border>
      <left/>
      <right style="thick">
        <color indexed="64"/>
      </right>
      <top style="medium">
        <color indexed="64"/>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indexed="64"/>
      </left>
      <right/>
      <top style="thick">
        <color indexed="64"/>
      </top>
      <bottom/>
      <diagonal/>
    </border>
    <border>
      <left style="thin">
        <color indexed="64"/>
      </left>
      <right style="thick">
        <color indexed="64"/>
      </right>
      <top/>
      <bottom/>
      <diagonal/>
    </border>
    <border>
      <left/>
      <right style="thick">
        <color indexed="64"/>
      </right>
      <top/>
      <bottom/>
      <diagonal/>
    </border>
    <border>
      <left style="thick">
        <color indexed="64"/>
      </left>
      <right/>
      <top/>
      <bottom style="thick">
        <color indexed="64"/>
      </bottom>
      <diagonal/>
    </border>
    <border>
      <left/>
      <right/>
      <top style="thick">
        <color indexed="64"/>
      </top>
      <bottom style="thick">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s>
  <cellStyleXfs count="48">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lignment vertical="center"/>
    </xf>
    <xf numFmtId="0" fontId="21" fillId="0" borderId="0">
      <alignment vertical="center"/>
    </xf>
    <xf numFmtId="0" fontId="19" fillId="0" borderId="0">
      <alignment vertical="center"/>
    </xf>
    <xf numFmtId="0" fontId="42" fillId="0" borderId="0"/>
    <xf numFmtId="38" fontId="19" fillId="0" borderId="0" applyFont="0" applyFill="0" applyBorder="0" applyAlignment="0" applyProtection="0">
      <alignment vertical="center"/>
    </xf>
    <xf numFmtId="0" fontId="19" fillId="0" borderId="0"/>
  </cellStyleXfs>
  <cellXfs count="616">
    <xf numFmtId="0" fontId="0" fillId="0" borderId="0" xfId="0">
      <alignment vertical="center"/>
    </xf>
    <xf numFmtId="0" fontId="0" fillId="0" borderId="0" xfId="0">
      <alignment vertical="center"/>
    </xf>
    <xf numFmtId="0" fontId="21" fillId="0" borderId="0" xfId="43">
      <alignment vertical="center"/>
    </xf>
    <xf numFmtId="0" fontId="21" fillId="0" borderId="10" xfId="43" applyBorder="1">
      <alignment vertical="center"/>
    </xf>
    <xf numFmtId="0" fontId="21" fillId="0" borderId="11" xfId="43" applyFont="1" applyFill="1" applyBorder="1">
      <alignment vertical="center"/>
    </xf>
    <xf numFmtId="0" fontId="22" fillId="0" borderId="10" xfId="43" applyFont="1" applyFill="1" applyBorder="1" applyAlignment="1">
      <alignment horizontal="center" vertical="center" wrapText="1"/>
    </xf>
    <xf numFmtId="49" fontId="21" fillId="0" borderId="19" xfId="43" applyNumberFormat="1" applyFont="1" applyFill="1" applyBorder="1" applyAlignment="1">
      <alignment horizontal="center" vertical="center"/>
    </xf>
    <xf numFmtId="0" fontId="21" fillId="0" borderId="13" xfId="43" applyFont="1" applyFill="1" applyBorder="1">
      <alignment vertical="center"/>
    </xf>
    <xf numFmtId="0" fontId="22" fillId="0" borderId="10" xfId="43" applyFont="1" applyFill="1" applyBorder="1" applyAlignment="1">
      <alignment horizontal="center" vertical="center"/>
    </xf>
    <xf numFmtId="0" fontId="21" fillId="0" borderId="10" xfId="43" applyFont="1" applyFill="1" applyBorder="1">
      <alignment vertical="center"/>
    </xf>
    <xf numFmtId="0" fontId="21" fillId="0" borderId="10" xfId="43" applyFill="1" applyBorder="1">
      <alignment vertical="center"/>
    </xf>
    <xf numFmtId="0" fontId="21" fillId="0" borderId="14" xfId="43" applyFill="1" applyBorder="1">
      <alignment vertical="center"/>
    </xf>
    <xf numFmtId="0" fontId="21" fillId="0" borderId="17" xfId="43" applyFont="1" applyFill="1" applyBorder="1">
      <alignment vertical="center"/>
    </xf>
    <xf numFmtId="0" fontId="22" fillId="0" borderId="14" xfId="43" applyFont="1" applyFill="1" applyBorder="1" applyAlignment="1">
      <alignment horizontal="center" vertical="center"/>
    </xf>
    <xf numFmtId="49" fontId="21" fillId="0" borderId="20" xfId="43" applyNumberFormat="1" applyFont="1" applyFill="1" applyBorder="1" applyAlignment="1">
      <alignment horizontal="center" vertical="center"/>
    </xf>
    <xf numFmtId="0" fontId="21" fillId="0" borderId="15" xfId="43" applyFill="1" applyBorder="1">
      <alignment vertical="center"/>
    </xf>
    <xf numFmtId="0" fontId="21" fillId="0" borderId="16" xfId="43" applyFont="1" applyFill="1" applyBorder="1">
      <alignment vertical="center"/>
    </xf>
    <xf numFmtId="0" fontId="22" fillId="0" borderId="15" xfId="43" applyFont="1" applyFill="1" applyBorder="1" applyAlignment="1">
      <alignment horizontal="center" vertical="center"/>
    </xf>
    <xf numFmtId="49" fontId="21" fillId="0" borderId="21" xfId="43" applyNumberFormat="1" applyFont="1" applyFill="1" applyBorder="1" applyAlignment="1">
      <alignment horizontal="center" vertical="center"/>
    </xf>
    <xf numFmtId="0" fontId="21" fillId="0" borderId="14" xfId="43" applyBorder="1">
      <alignment vertical="center"/>
    </xf>
    <xf numFmtId="0" fontId="24" fillId="0" borderId="0" xfId="42" applyFont="1">
      <alignment vertical="center"/>
    </xf>
    <xf numFmtId="0" fontId="19" fillId="0" borderId="0" xfId="44" applyFont="1">
      <alignment vertical="center"/>
    </xf>
    <xf numFmtId="0" fontId="45" fillId="0" borderId="0" xfId="44" applyFont="1">
      <alignment vertical="center"/>
    </xf>
    <xf numFmtId="178" fontId="45" fillId="0" borderId="0" xfId="44" applyNumberFormat="1" applyFont="1" applyBorder="1">
      <alignment vertical="center"/>
    </xf>
    <xf numFmtId="0" fontId="23" fillId="0" borderId="0" xfId="42" applyFont="1">
      <alignment vertical="center"/>
    </xf>
    <xf numFmtId="0" fontId="69" fillId="0" borderId="0" xfId="42" applyFont="1" applyBorder="1" applyAlignment="1">
      <alignment horizontal="left" vertical="center"/>
    </xf>
    <xf numFmtId="0" fontId="70" fillId="0" borderId="0" xfId="42" applyFont="1" applyBorder="1" applyAlignment="1">
      <alignment horizontal="left" vertical="center"/>
    </xf>
    <xf numFmtId="0" fontId="25" fillId="0" borderId="0" xfId="42" applyFont="1" applyBorder="1" applyAlignment="1">
      <alignment horizontal="center" vertical="center" wrapText="1"/>
    </xf>
    <xf numFmtId="0" fontId="25" fillId="0" borderId="0" xfId="42" applyFont="1" applyBorder="1" applyAlignment="1">
      <alignment horizontal="center" vertical="center"/>
    </xf>
    <xf numFmtId="38" fontId="23" fillId="0" borderId="0" xfId="46" applyFont="1">
      <alignment vertical="center"/>
    </xf>
    <xf numFmtId="0" fontId="23" fillId="0" borderId="0" xfId="42" applyFont="1" applyBorder="1">
      <alignment vertical="center"/>
    </xf>
    <xf numFmtId="0" fontId="70" fillId="0" borderId="0" xfId="42" applyFont="1" applyFill="1" applyBorder="1" applyAlignment="1">
      <alignment horizontal="center" vertical="center" wrapText="1" shrinkToFit="1"/>
    </xf>
    <xf numFmtId="0" fontId="70" fillId="0" borderId="0" xfId="42" applyFont="1" applyFill="1" applyBorder="1" applyAlignment="1">
      <alignment horizontal="center" vertical="center" wrapText="1"/>
    </xf>
    <xf numFmtId="0" fontId="70" fillId="0" borderId="0" xfId="42" applyFont="1" applyFill="1" applyBorder="1" applyAlignment="1" applyProtection="1">
      <alignment horizontal="center" vertical="center" wrapText="1"/>
      <protection locked="0"/>
    </xf>
    <xf numFmtId="0" fontId="23" fillId="0" borderId="96" xfId="42" applyFont="1" applyBorder="1">
      <alignment vertical="center"/>
    </xf>
    <xf numFmtId="0" fontId="24" fillId="0" borderId="0" xfId="42" applyFont="1" applyBorder="1">
      <alignment vertical="center"/>
    </xf>
    <xf numFmtId="38" fontId="24" fillId="0" borderId="0" xfId="46" applyFont="1">
      <alignment vertical="center"/>
    </xf>
    <xf numFmtId="0" fontId="23" fillId="0" borderId="0" xfId="42" applyFont="1" applyFill="1" applyBorder="1">
      <alignment vertical="center"/>
    </xf>
    <xf numFmtId="0" fontId="71" fillId="0" borderId="92" xfId="42" applyNumberFormat="1" applyFont="1" applyFill="1" applyBorder="1" applyAlignment="1">
      <alignment horizontal="center" vertical="center" textRotation="255" wrapText="1" shrinkToFit="1"/>
    </xf>
    <xf numFmtId="0" fontId="70" fillId="0" borderId="92" xfId="42" applyFont="1" applyFill="1" applyBorder="1" applyAlignment="1">
      <alignment horizontal="center" vertical="center" wrapText="1"/>
    </xf>
    <xf numFmtId="0" fontId="72" fillId="0" borderId="92" xfId="42" applyFont="1" applyFill="1" applyBorder="1" applyAlignment="1">
      <alignment horizontal="center" vertical="center" wrapText="1"/>
    </xf>
    <xf numFmtId="0" fontId="70" fillId="0" borderId="0" xfId="42" applyFont="1" applyFill="1" applyBorder="1" applyAlignment="1">
      <alignment vertical="center" textRotation="255"/>
    </xf>
    <xf numFmtId="0" fontId="70" fillId="0" borderId="0" xfId="42" applyFont="1" applyFill="1" applyBorder="1" applyAlignment="1">
      <alignment vertical="center" wrapText="1"/>
    </xf>
    <xf numFmtId="0" fontId="70" fillId="0" borderId="0" xfId="42" applyFont="1" applyFill="1" applyBorder="1" applyAlignment="1">
      <alignment vertical="center"/>
    </xf>
    <xf numFmtId="0" fontId="74" fillId="0" borderId="0" xfId="42" applyFont="1">
      <alignment vertical="center"/>
    </xf>
    <xf numFmtId="0" fontId="25" fillId="0" borderId="0" xfId="42" applyFont="1">
      <alignment vertical="center"/>
    </xf>
    <xf numFmtId="0" fontId="25" fillId="0" borderId="0" xfId="42" applyFont="1" applyBorder="1" applyAlignment="1">
      <alignment horizontal="left" vertical="center"/>
    </xf>
    <xf numFmtId="0" fontId="25" fillId="0" borderId="0" xfId="42" applyFont="1" applyBorder="1" applyAlignment="1">
      <alignment horizontal="right" vertical="center"/>
    </xf>
    <xf numFmtId="0" fontId="72" fillId="0" borderId="92" xfId="42" applyFont="1" applyFill="1" applyBorder="1" applyAlignment="1" applyProtection="1">
      <alignment horizontal="center" vertical="center" wrapText="1"/>
    </xf>
    <xf numFmtId="0" fontId="70" fillId="0" borderId="92" xfId="42" applyFont="1" applyFill="1" applyBorder="1" applyAlignment="1">
      <alignment horizontal="center" vertical="center" wrapText="1"/>
    </xf>
    <xf numFmtId="0" fontId="79" fillId="0" borderId="0" xfId="0" applyFont="1">
      <alignment vertical="center"/>
    </xf>
    <xf numFmtId="0" fontId="80" fillId="0" borderId="0" xfId="0" applyFont="1">
      <alignment vertical="center"/>
    </xf>
    <xf numFmtId="0" fontId="80" fillId="0" borderId="107" xfId="0" applyFont="1" applyBorder="1" applyAlignment="1">
      <alignment horizontal="center" vertical="center"/>
    </xf>
    <xf numFmtId="0" fontId="80" fillId="0" borderId="59" xfId="0" applyFont="1" applyBorder="1" applyAlignment="1">
      <alignment horizontal="center" vertical="center"/>
    </xf>
    <xf numFmtId="0" fontId="80" fillId="0" borderId="108" xfId="0" applyFont="1" applyBorder="1">
      <alignment vertical="center"/>
    </xf>
    <xf numFmtId="49" fontId="80" fillId="0" borderId="109" xfId="0" applyNumberFormat="1" applyFont="1" applyBorder="1" applyAlignment="1">
      <alignment horizontal="right" vertical="center"/>
    </xf>
    <xf numFmtId="0" fontId="80" fillId="0" borderId="10" xfId="0" applyFont="1" applyBorder="1">
      <alignment vertical="center"/>
    </xf>
    <xf numFmtId="0" fontId="80" fillId="0" borderId="10" xfId="0" applyFont="1" applyBorder="1" applyAlignment="1">
      <alignment horizontal="center" vertical="center"/>
    </xf>
    <xf numFmtId="0" fontId="80" fillId="0" borderId="19" xfId="0" applyFont="1" applyBorder="1">
      <alignment vertical="center"/>
    </xf>
    <xf numFmtId="0" fontId="78" fillId="0" borderId="10" xfId="0" applyFont="1" applyBorder="1" applyAlignment="1">
      <alignment horizontal="center" vertical="center"/>
    </xf>
    <xf numFmtId="0" fontId="80" fillId="0" borderId="109" xfId="0" applyFont="1" applyBorder="1" applyAlignment="1">
      <alignment horizontal="right" vertical="center"/>
    </xf>
    <xf numFmtId="0" fontId="80" fillId="0" borderId="111" xfId="0" applyFont="1" applyBorder="1">
      <alignment vertical="center"/>
    </xf>
    <xf numFmtId="0" fontId="80" fillId="0" borderId="111" xfId="0" applyFont="1" applyBorder="1" applyAlignment="1">
      <alignment horizontal="center" vertical="center"/>
    </xf>
    <xf numFmtId="0" fontId="80" fillId="0" borderId="112" xfId="0" applyFont="1" applyBorder="1">
      <alignment vertical="center"/>
    </xf>
    <xf numFmtId="0" fontId="80" fillId="0" borderId="0" xfId="0" applyFont="1" applyAlignment="1">
      <alignment horizontal="right" vertical="center"/>
    </xf>
    <xf numFmtId="49" fontId="80" fillId="0" borderId="110" xfId="0" applyNumberFormat="1" applyFont="1" applyBorder="1" applyAlignment="1">
      <alignment horizontal="right" vertical="center"/>
    </xf>
    <xf numFmtId="0" fontId="81" fillId="0" borderId="0" xfId="0" applyFont="1">
      <alignment vertical="center"/>
    </xf>
    <xf numFmtId="0" fontId="70" fillId="0" borderId="0" xfId="42" applyFont="1" applyFill="1" applyBorder="1" applyAlignment="1">
      <alignment horizontal="center" vertical="center" textRotation="255" wrapText="1" shrinkToFit="1"/>
    </xf>
    <xf numFmtId="0" fontId="69" fillId="0" borderId="0" xfId="42" applyFont="1" applyBorder="1" applyAlignment="1">
      <alignment horizontal="left" vertical="center" textRotation="255"/>
    </xf>
    <xf numFmtId="0" fontId="71" fillId="0" borderId="125" xfId="42" applyNumberFormat="1" applyFont="1" applyFill="1" applyBorder="1" applyAlignment="1">
      <alignment horizontal="center" vertical="center" textRotation="255" wrapText="1" shrinkToFit="1"/>
    </xf>
    <xf numFmtId="0" fontId="70" fillId="0" borderId="125" xfId="42" applyFont="1" applyFill="1" applyBorder="1" applyAlignment="1">
      <alignment horizontal="center" vertical="center" wrapText="1"/>
    </xf>
    <xf numFmtId="0" fontId="72" fillId="0" borderId="125" xfId="42" applyFont="1" applyFill="1" applyBorder="1" applyAlignment="1" applyProtection="1">
      <alignment horizontal="center" vertical="center" wrapText="1"/>
      <protection locked="0"/>
    </xf>
    <xf numFmtId="0" fontId="54" fillId="0" borderId="125" xfId="42" applyFont="1" applyBorder="1" applyAlignment="1">
      <alignment horizontal="center" vertical="center" wrapText="1"/>
    </xf>
    <xf numFmtId="0" fontId="70" fillId="0" borderId="125" xfId="42" applyFont="1" applyFill="1" applyBorder="1" applyAlignment="1" applyProtection="1">
      <alignment horizontal="center" vertical="center" wrapText="1"/>
      <protection locked="0"/>
    </xf>
    <xf numFmtId="0" fontId="80" fillId="0" borderId="0" xfId="0" applyFont="1" applyBorder="1">
      <alignment vertical="center"/>
    </xf>
    <xf numFmtId="0" fontId="80" fillId="0" borderId="0" xfId="0" applyFont="1" applyBorder="1" applyAlignment="1">
      <alignment horizontal="center" vertical="center"/>
    </xf>
    <xf numFmtId="0" fontId="80" fillId="0" borderId="49" xfId="0" applyFont="1" applyBorder="1">
      <alignment vertical="center"/>
    </xf>
    <xf numFmtId="0" fontId="80" fillId="0" borderId="49" xfId="0" applyFont="1" applyBorder="1" applyAlignment="1">
      <alignment horizontal="center" vertical="center"/>
    </xf>
    <xf numFmtId="0" fontId="80" fillId="0" borderId="20" xfId="0" applyFont="1" applyBorder="1">
      <alignment vertical="center"/>
    </xf>
    <xf numFmtId="49" fontId="80" fillId="0" borderId="0" xfId="0" applyNumberFormat="1" applyFont="1" applyBorder="1" applyAlignment="1">
      <alignment horizontal="right" vertical="center"/>
    </xf>
    <xf numFmtId="0" fontId="80" fillId="0" borderId="126" xfId="0" applyFont="1" applyBorder="1" applyAlignment="1">
      <alignment horizontal="center" vertical="center"/>
    </xf>
    <xf numFmtId="0" fontId="80" fillId="0" borderId="127" xfId="0" applyFont="1" applyBorder="1">
      <alignment vertical="center"/>
    </xf>
    <xf numFmtId="0" fontId="80" fillId="0" borderId="127" xfId="0" applyFont="1" applyBorder="1" applyAlignment="1">
      <alignment horizontal="center" vertical="center"/>
    </xf>
    <xf numFmtId="0" fontId="80" fillId="0" borderId="128" xfId="0" applyFont="1" applyBorder="1" applyAlignment="1">
      <alignment vertical="center" shrinkToFit="1"/>
    </xf>
    <xf numFmtId="0" fontId="29" fillId="0" borderId="0" xfId="47" applyFont="1" applyAlignment="1">
      <alignment vertical="center"/>
    </xf>
    <xf numFmtId="0" fontId="31" fillId="0" borderId="0" xfId="47" applyFont="1" applyAlignment="1">
      <alignment vertical="center"/>
    </xf>
    <xf numFmtId="0" fontId="40" fillId="0" borderId="10" xfId="47" applyFont="1" applyBorder="1" applyAlignment="1">
      <alignment vertical="center"/>
    </xf>
    <xf numFmtId="0" fontId="29" fillId="0" borderId="10" xfId="47" applyFont="1" applyBorder="1" applyAlignment="1">
      <alignment vertical="center"/>
    </xf>
    <xf numFmtId="0" fontId="31" fillId="0" borderId="84" xfId="47" applyFont="1" applyBorder="1" applyAlignment="1">
      <alignment horizontal="center" vertical="center"/>
    </xf>
    <xf numFmtId="0" fontId="31" fillId="0" borderId="83" xfId="47" applyFont="1" applyBorder="1" applyAlignment="1">
      <alignment horizontal="right" vertical="center" shrinkToFit="1"/>
    </xf>
    <xf numFmtId="0" fontId="29" fillId="0" borderId="82" xfId="47" applyFont="1" applyBorder="1" applyAlignment="1">
      <alignment vertical="center"/>
    </xf>
    <xf numFmtId="0" fontId="29" fillId="0" borderId="81" xfId="47" applyFont="1" applyBorder="1" applyAlignment="1">
      <alignment vertical="center"/>
    </xf>
    <xf numFmtId="0" fontId="29" fillId="0" borderId="11" xfId="47" applyFont="1" applyBorder="1" applyAlignment="1">
      <alignment vertical="center" wrapText="1"/>
    </xf>
    <xf numFmtId="0" fontId="29" fillId="0" borderId="69" xfId="47" applyFont="1" applyBorder="1" applyAlignment="1">
      <alignment vertical="center" textRotation="255"/>
    </xf>
    <xf numFmtId="0" fontId="34" fillId="0" borderId="10" xfId="47" applyFont="1" applyBorder="1" applyAlignment="1">
      <alignment vertical="center" wrapText="1"/>
    </xf>
    <xf numFmtId="0" fontId="31" fillId="0" borderId="72" xfId="47" applyFont="1" applyBorder="1" applyAlignment="1">
      <alignment horizontal="center" vertical="center"/>
    </xf>
    <xf numFmtId="0" fontId="31" fillId="0" borderId="11" xfId="47" applyFont="1" applyBorder="1" applyAlignment="1">
      <alignment horizontal="right" vertical="center" shrinkToFit="1"/>
    </xf>
    <xf numFmtId="0" fontId="29" fillId="0" borderId="10" xfId="47" applyFont="1" applyFill="1" applyBorder="1" applyAlignment="1">
      <alignment horizontal="center" vertical="center"/>
    </xf>
    <xf numFmtId="0" fontId="29" fillId="0" borderId="71" xfId="47" applyFont="1" applyBorder="1" applyAlignment="1">
      <alignment vertical="center"/>
    </xf>
    <xf numFmtId="0" fontId="29" fillId="0" borderId="11" xfId="47" applyFont="1" applyBorder="1" applyAlignment="1">
      <alignment vertical="center"/>
    </xf>
    <xf numFmtId="0" fontId="29" fillId="0" borderId="0" xfId="47" applyFont="1" applyBorder="1" applyAlignment="1">
      <alignment vertical="center" textRotation="255"/>
    </xf>
    <xf numFmtId="0" fontId="37" fillId="0" borderId="11" xfId="47" applyFont="1" applyBorder="1" applyAlignment="1">
      <alignment horizontal="right" vertical="center" shrinkToFit="1"/>
    </xf>
    <xf numFmtId="0" fontId="34" fillId="0" borderId="10" xfId="47" applyFont="1" applyBorder="1" applyAlignment="1">
      <alignment vertical="center" shrinkToFit="1"/>
    </xf>
    <xf numFmtId="0" fontId="37" fillId="0" borderId="11" xfId="47" applyFont="1" applyBorder="1" applyAlignment="1" applyProtection="1">
      <alignment horizontal="right" vertical="center" shrinkToFit="1"/>
      <protection locked="0"/>
    </xf>
    <xf numFmtId="0" fontId="29" fillId="0" borderId="10" xfId="47" applyFont="1" applyFill="1" applyBorder="1" applyAlignment="1">
      <alignment vertical="center"/>
    </xf>
    <xf numFmtId="0" fontId="29" fillId="0" borderId="71" xfId="47" applyFont="1" applyFill="1" applyBorder="1" applyAlignment="1">
      <alignment horizontal="center" vertical="center"/>
    </xf>
    <xf numFmtId="0" fontId="40" fillId="0" borderId="10" xfId="47" applyFont="1" applyFill="1" applyBorder="1" applyAlignment="1">
      <alignment vertical="center" wrapText="1"/>
    </xf>
    <xf numFmtId="0" fontId="40" fillId="0" borderId="71" xfId="47" applyFont="1" applyBorder="1" applyAlignment="1">
      <alignment vertical="center" wrapText="1"/>
    </xf>
    <xf numFmtId="0" fontId="31" fillId="0" borderId="11" xfId="47" applyFont="1" applyBorder="1" applyAlignment="1" applyProtection="1">
      <alignment horizontal="right" vertical="center" shrinkToFit="1"/>
    </xf>
    <xf numFmtId="0" fontId="29" fillId="0" borderId="69" xfId="47" applyFont="1" applyBorder="1" applyAlignment="1">
      <alignment vertical="center" wrapText="1"/>
    </xf>
    <xf numFmtId="0" fontId="29" fillId="0" borderId="69" xfId="47" applyFont="1" applyBorder="1" applyAlignment="1">
      <alignment horizontal="center" vertical="center" wrapText="1"/>
    </xf>
    <xf numFmtId="0" fontId="29" fillId="0" borderId="68" xfId="47" applyFont="1" applyBorder="1" applyAlignment="1">
      <alignment vertical="center" wrapText="1"/>
    </xf>
    <xf numFmtId="0" fontId="40" fillId="0" borderId="32" xfId="47" applyFont="1" applyBorder="1" applyAlignment="1">
      <alignment vertical="center"/>
    </xf>
    <xf numFmtId="0" fontId="29" fillId="0" borderId="32" xfId="47" applyFont="1" applyBorder="1" applyAlignment="1">
      <alignment vertical="center"/>
    </xf>
    <xf numFmtId="0" fontId="29" fillId="0" borderId="0" xfId="47" applyFont="1" applyBorder="1" applyAlignment="1">
      <alignment vertical="center"/>
    </xf>
    <xf numFmtId="0" fontId="29" fillId="0" borderId="32" xfId="47" applyFont="1" applyBorder="1" applyAlignment="1">
      <alignment vertical="center" wrapText="1"/>
    </xf>
    <xf numFmtId="0" fontId="39" fillId="0" borderId="0" xfId="47" applyFont="1" applyAlignment="1">
      <alignment vertical="center"/>
    </xf>
    <xf numFmtId="0" fontId="40" fillId="0" borderId="0" xfId="47" applyFont="1" applyBorder="1" applyAlignment="1">
      <alignment vertical="center"/>
    </xf>
    <xf numFmtId="0" fontId="29" fillId="0" borderId="0" xfId="47" applyFont="1" applyBorder="1" applyAlignment="1">
      <alignment vertical="center" wrapText="1"/>
    </xf>
    <xf numFmtId="0" fontId="31" fillId="0" borderId="80" xfId="47" applyFont="1" applyBorder="1" applyAlignment="1">
      <alignment horizontal="center" vertical="center" shrinkToFit="1"/>
    </xf>
    <xf numFmtId="0" fontId="37" fillId="0" borderId="79" xfId="47" applyFont="1" applyBorder="1" applyAlignment="1">
      <alignment vertical="center" shrinkToFit="1"/>
    </xf>
    <xf numFmtId="0" fontId="31" fillId="0" borderId="60" xfId="47" applyFont="1" applyBorder="1" applyAlignment="1">
      <alignment horizontal="center" vertical="center"/>
    </xf>
    <xf numFmtId="0" fontId="37" fillId="0" borderId="50" xfId="47" applyFont="1" applyBorder="1" applyAlignment="1">
      <alignment horizontal="right" vertical="center" shrinkToFit="1"/>
    </xf>
    <xf numFmtId="0" fontId="29" fillId="0" borderId="49" xfId="47" applyFont="1" applyFill="1" applyBorder="1" applyAlignment="1">
      <alignment horizontal="center" vertical="center"/>
    </xf>
    <xf numFmtId="0" fontId="29" fillId="0" borderId="49" xfId="47" applyFont="1" applyBorder="1" applyAlignment="1">
      <alignment vertical="center"/>
    </xf>
    <xf numFmtId="0" fontId="29" fillId="0" borderId="74" xfId="47" applyFont="1" applyBorder="1" applyAlignment="1">
      <alignment vertical="center"/>
    </xf>
    <xf numFmtId="0" fontId="37" fillId="0" borderId="11" xfId="47" applyFont="1" applyBorder="1" applyAlignment="1">
      <alignment horizontal="center" vertical="center" shrinkToFit="1"/>
    </xf>
    <xf numFmtId="0" fontId="34" fillId="0" borderId="10" xfId="47" applyFont="1" applyBorder="1" applyAlignment="1">
      <alignment vertical="center"/>
    </xf>
    <xf numFmtId="0" fontId="31" fillId="0" borderId="72" xfId="47" applyFont="1" applyFill="1" applyBorder="1" applyAlignment="1">
      <alignment horizontal="center" vertical="center"/>
    </xf>
    <xf numFmtId="0" fontId="37" fillId="0" borderId="11" xfId="47" applyFont="1" applyFill="1" applyBorder="1" applyAlignment="1">
      <alignment horizontal="center" vertical="center" shrinkToFit="1"/>
    </xf>
    <xf numFmtId="0" fontId="34" fillId="0" borderId="0" xfId="47" applyFont="1" applyAlignment="1">
      <alignment vertical="center"/>
    </xf>
    <xf numFmtId="0" fontId="38" fillId="0" borderId="0" xfId="47" applyFont="1" applyAlignment="1">
      <alignment vertical="center"/>
    </xf>
    <xf numFmtId="0" fontId="38" fillId="0" borderId="0" xfId="47" applyFont="1" applyAlignment="1">
      <alignment horizontal="left" vertical="center"/>
    </xf>
    <xf numFmtId="0" fontId="34" fillId="0" borderId="0" xfId="47" applyFont="1" applyAlignment="1">
      <alignment horizontal="left" vertical="center"/>
    </xf>
    <xf numFmtId="0" fontId="31" fillId="0" borderId="0" xfId="47" applyFont="1" applyAlignment="1">
      <alignment vertical="top"/>
    </xf>
    <xf numFmtId="0" fontId="31" fillId="0" borderId="0" xfId="47" applyFont="1" applyAlignment="1"/>
    <xf numFmtId="0" fontId="34" fillId="0" borderId="0" xfId="47" applyFont="1" applyBorder="1" applyAlignment="1">
      <alignment vertical="center"/>
    </xf>
    <xf numFmtId="0" fontId="31" fillId="0" borderId="0" xfId="47" applyFont="1" applyBorder="1" applyAlignment="1">
      <alignment vertical="center"/>
    </xf>
    <xf numFmtId="0" fontId="35" fillId="0" borderId="0" xfId="47" applyFont="1" applyAlignment="1">
      <alignment vertical="center"/>
    </xf>
    <xf numFmtId="0" fontId="34" fillId="0" borderId="0" xfId="47" applyFont="1" applyBorder="1" applyAlignment="1">
      <alignment horizontal="center" vertical="center"/>
    </xf>
    <xf numFmtId="0" fontId="37" fillId="0" borderId="0" xfId="47" applyFont="1" applyBorder="1" applyAlignment="1">
      <alignment horizontal="center" vertical="center"/>
    </xf>
    <xf numFmtId="0" fontId="37" fillId="0" borderId="0" xfId="47" applyFont="1" applyBorder="1" applyAlignment="1">
      <alignment vertical="center"/>
    </xf>
    <xf numFmtId="0" fontId="34" fillId="0" borderId="0" xfId="47" applyFont="1" applyBorder="1" applyAlignment="1">
      <alignment horizontal="right" vertical="center"/>
    </xf>
    <xf numFmtId="0" fontId="31" fillId="0" borderId="0" xfId="47" applyFont="1" applyFill="1" applyAlignment="1">
      <alignment vertical="center"/>
    </xf>
    <xf numFmtId="0" fontId="31" fillId="0" borderId="0" xfId="47" applyFont="1" applyFill="1" applyAlignment="1"/>
    <xf numFmtId="49" fontId="31" fillId="0" borderId="0" xfId="47" applyNumberFormat="1" applyFont="1" applyAlignment="1"/>
    <xf numFmtId="0" fontId="31" fillId="0" borderId="0" xfId="47" applyFont="1" applyBorder="1" applyAlignment="1">
      <alignment horizontal="right" vertical="center"/>
    </xf>
    <xf numFmtId="0" fontId="31" fillId="0" borderId="0" xfId="47" applyFont="1" applyBorder="1" applyAlignment="1"/>
    <xf numFmtId="0" fontId="31" fillId="0" borderId="12" xfId="47" applyFont="1" applyBorder="1" applyAlignment="1"/>
    <xf numFmtId="0" fontId="36" fillId="0" borderId="0" xfId="47" applyFont="1" applyAlignment="1">
      <alignment vertical="center"/>
    </xf>
    <xf numFmtId="0" fontId="33" fillId="0" borderId="0" xfId="47" applyFont="1" applyAlignment="1">
      <alignment vertical="center"/>
    </xf>
    <xf numFmtId="0" fontId="32" fillId="0" borderId="0" xfId="47" applyFont="1" applyAlignment="1">
      <alignment horizontal="right" vertical="center"/>
    </xf>
    <xf numFmtId="0" fontId="29" fillId="0" borderId="0" xfId="47" applyFont="1" applyAlignment="1">
      <alignment horizontal="centerContinuous" vertical="center"/>
    </xf>
    <xf numFmtId="0" fontId="31" fillId="0" borderId="0" xfId="47" applyFont="1" applyAlignment="1">
      <alignment horizontal="centerContinuous" vertical="center"/>
    </xf>
    <xf numFmtId="0" fontId="30" fillId="0" borderId="0" xfId="47" applyFont="1" applyAlignment="1">
      <alignment horizontal="centerContinuous" vertical="center"/>
    </xf>
    <xf numFmtId="0" fontId="80" fillId="0" borderId="110" xfId="0" applyFont="1" applyBorder="1" applyAlignment="1">
      <alignment horizontal="right" vertical="center"/>
    </xf>
    <xf numFmtId="0" fontId="42" fillId="0" borderId="0" xfId="0" applyFont="1" applyAlignment="1"/>
    <xf numFmtId="0" fontId="19" fillId="35" borderId="0" xfId="44" applyFont="1" applyFill="1">
      <alignment vertical="center"/>
    </xf>
    <xf numFmtId="0" fontId="19" fillId="35" borderId="0" xfId="44" applyFont="1" applyFill="1" applyAlignment="1">
      <alignment horizontal="center" vertical="center"/>
    </xf>
    <xf numFmtId="0" fontId="19" fillId="35" borderId="0" xfId="44" applyFont="1" applyFill="1" applyAlignment="1">
      <alignment horizontal="right" vertical="center"/>
    </xf>
    <xf numFmtId="0" fontId="20" fillId="35" borderId="0" xfId="44" applyFont="1" applyFill="1" applyAlignment="1">
      <alignment horizontal="right" vertical="center"/>
    </xf>
    <xf numFmtId="0" fontId="57" fillId="35" borderId="0" xfId="44" applyFont="1" applyFill="1">
      <alignment vertical="center"/>
    </xf>
    <xf numFmtId="0" fontId="60" fillId="35" borderId="0" xfId="0" applyFont="1" applyFill="1" applyAlignment="1">
      <alignment vertical="center"/>
    </xf>
    <xf numFmtId="0" fontId="43" fillId="35" borderId="0" xfId="44" applyFont="1" applyFill="1" applyAlignment="1">
      <alignment vertical="center"/>
    </xf>
    <xf numFmtId="0" fontId="43" fillId="35" borderId="0" xfId="44" applyFont="1" applyFill="1">
      <alignment vertical="center"/>
    </xf>
    <xf numFmtId="0" fontId="19" fillId="35" borderId="0" xfId="0" applyFont="1" applyFill="1" applyBorder="1" applyAlignment="1"/>
    <xf numFmtId="0" fontId="19" fillId="35" borderId="0" xfId="44" applyFont="1" applyFill="1" applyBorder="1">
      <alignment vertical="center"/>
    </xf>
    <xf numFmtId="0" fontId="19" fillId="35" borderId="0" xfId="0" applyFont="1" applyFill="1" applyAlignment="1"/>
    <xf numFmtId="0" fontId="45" fillId="35" borderId="0" xfId="44" applyFont="1" applyFill="1">
      <alignment vertical="center"/>
    </xf>
    <xf numFmtId="0" fontId="45" fillId="35" borderId="10" xfId="44" applyFont="1" applyFill="1" applyBorder="1" applyAlignment="1">
      <alignment horizontal="center" vertical="center"/>
    </xf>
    <xf numFmtId="0" fontId="19" fillId="35" borderId="10" xfId="44" applyFont="1" applyFill="1" applyBorder="1" applyAlignment="1">
      <alignment horizontal="center" vertical="center"/>
    </xf>
    <xf numFmtId="0" fontId="19" fillId="35" borderId="0" xfId="44" applyFont="1" applyFill="1" applyAlignment="1">
      <alignment horizontal="centerContinuous" vertical="center"/>
    </xf>
    <xf numFmtId="0" fontId="28" fillId="35" borderId="0" xfId="44" applyFont="1" applyFill="1">
      <alignment vertical="center"/>
    </xf>
    <xf numFmtId="0" fontId="19" fillId="35" borderId="10" xfId="44" applyFont="1" applyFill="1" applyBorder="1">
      <alignment vertical="center"/>
    </xf>
    <xf numFmtId="0" fontId="19" fillId="35" borderId="0" xfId="44" applyFont="1" applyFill="1" applyAlignment="1">
      <alignment horizontal="left" vertical="center"/>
    </xf>
    <xf numFmtId="0" fontId="26" fillId="35" borderId="0" xfId="44" applyFont="1" applyFill="1" applyAlignment="1">
      <alignment horizontal="left" vertical="center"/>
    </xf>
    <xf numFmtId="0" fontId="65" fillId="35" borderId="0" xfId="0" applyFont="1" applyFill="1" applyAlignment="1">
      <alignment vertical="center"/>
    </xf>
    <xf numFmtId="0" fontId="26" fillId="35" borderId="0" xfId="44" applyFont="1" applyFill="1">
      <alignment vertical="center"/>
    </xf>
    <xf numFmtId="0" fontId="45" fillId="35" borderId="10" xfId="44" applyFont="1" applyFill="1" applyBorder="1" applyAlignment="1">
      <alignment vertical="center" shrinkToFit="1"/>
    </xf>
    <xf numFmtId="0" fontId="19" fillId="35" borderId="0" xfId="44" applyFont="1" applyFill="1" applyBorder="1" applyAlignment="1">
      <alignment horizontal="right" vertical="center"/>
    </xf>
    <xf numFmtId="0" fontId="27" fillId="35" borderId="0" xfId="44" applyFont="1" applyFill="1" applyBorder="1" applyAlignment="1">
      <alignment horizontal="right" vertical="center"/>
    </xf>
    <xf numFmtId="0" fontId="19" fillId="35" borderId="47" xfId="44" applyFont="1" applyFill="1" applyBorder="1" applyAlignment="1">
      <alignment vertical="center"/>
    </xf>
    <xf numFmtId="176" fontId="19" fillId="35" borderId="10" xfId="44" applyNumberFormat="1" applyFont="1" applyFill="1" applyBorder="1" applyAlignment="1">
      <alignment horizontal="center" vertical="center"/>
    </xf>
    <xf numFmtId="0" fontId="19" fillId="35" borderId="0" xfId="44" applyFont="1" applyFill="1" applyBorder="1" applyAlignment="1">
      <alignment horizontal="center" vertical="center"/>
    </xf>
    <xf numFmtId="0" fontId="19" fillId="35" borderId="32" xfId="44" applyFont="1" applyFill="1" applyBorder="1" applyAlignment="1">
      <alignment vertical="center"/>
    </xf>
    <xf numFmtId="0" fontId="19" fillId="35" borderId="50" xfId="44" applyFont="1" applyFill="1" applyBorder="1">
      <alignment vertical="center"/>
    </xf>
    <xf numFmtId="0" fontId="19" fillId="35" borderId="18" xfId="44" applyFont="1" applyFill="1" applyBorder="1">
      <alignment vertical="center"/>
    </xf>
    <xf numFmtId="0" fontId="19" fillId="35" borderId="55" xfId="44" applyFont="1" applyFill="1" applyBorder="1">
      <alignment vertical="center"/>
    </xf>
    <xf numFmtId="0" fontId="19" fillId="35" borderId="47" xfId="44" applyFont="1" applyFill="1" applyBorder="1">
      <alignment vertical="center"/>
    </xf>
    <xf numFmtId="177" fontId="19" fillId="35" borderId="0" xfId="44" applyNumberFormat="1" applyFont="1" applyFill="1" applyBorder="1">
      <alignment vertical="center"/>
    </xf>
    <xf numFmtId="0" fontId="19" fillId="35" borderId="31" xfId="44" applyFont="1" applyFill="1" applyBorder="1" applyAlignment="1">
      <alignment horizontal="center" vertical="center"/>
    </xf>
    <xf numFmtId="178" fontId="61" fillId="35" borderId="0" xfId="44" applyNumberFormat="1" applyFont="1" applyFill="1" applyBorder="1">
      <alignment vertical="center"/>
    </xf>
    <xf numFmtId="0" fontId="19" fillId="35" borderId="31" xfId="44" applyFont="1" applyFill="1" applyBorder="1">
      <alignment vertical="center"/>
    </xf>
    <xf numFmtId="0" fontId="19" fillId="35" borderId="0" xfId="44" applyFont="1" applyFill="1" applyBorder="1" applyAlignment="1">
      <alignment horizontal="left" vertical="center"/>
    </xf>
    <xf numFmtId="0" fontId="28" fillId="35" borderId="0" xfId="44" quotePrefix="1" applyFont="1" applyFill="1" applyBorder="1" applyAlignment="1">
      <alignment horizontal="left" vertical="center"/>
    </xf>
    <xf numFmtId="179" fontId="19" fillId="35" borderId="0" xfId="44" applyNumberFormat="1" applyFont="1" applyFill="1" applyBorder="1" applyAlignment="1">
      <alignment horizontal="center" vertical="center"/>
    </xf>
    <xf numFmtId="0" fontId="28" fillId="35" borderId="0" xfId="44" quotePrefix="1" applyFont="1" applyFill="1" applyBorder="1" applyAlignment="1">
      <alignment horizontal="right" vertical="center"/>
    </xf>
    <xf numFmtId="2" fontId="19" fillId="35" borderId="31" xfId="44" applyNumberFormat="1" applyFont="1" applyFill="1" applyBorder="1" applyAlignment="1">
      <alignment horizontal="center" vertical="center"/>
    </xf>
    <xf numFmtId="2" fontId="19" fillId="35" borderId="0" xfId="44" applyNumberFormat="1" applyFont="1" applyFill="1" applyBorder="1" applyAlignment="1">
      <alignment horizontal="center" vertical="center"/>
    </xf>
    <xf numFmtId="0" fontId="28" fillId="35" borderId="0" xfId="44" applyFont="1" applyFill="1" applyBorder="1">
      <alignment vertical="center"/>
    </xf>
    <xf numFmtId="0" fontId="28" fillId="35" borderId="0" xfId="44" applyFont="1" applyFill="1" applyBorder="1" applyAlignment="1">
      <alignment horizontal="right" vertical="center"/>
    </xf>
    <xf numFmtId="0" fontId="19" fillId="35" borderId="0" xfId="44" applyNumberFormat="1" applyFont="1" applyFill="1" applyBorder="1" applyAlignment="1">
      <alignment horizontal="center" vertical="center"/>
    </xf>
    <xf numFmtId="0" fontId="19" fillId="35" borderId="31" xfId="44" applyNumberFormat="1" applyFont="1" applyFill="1" applyBorder="1" applyAlignment="1">
      <alignment horizontal="center" vertical="center"/>
    </xf>
    <xf numFmtId="178" fontId="27" fillId="35" borderId="0" xfId="44" applyNumberFormat="1" applyFont="1" applyFill="1" applyBorder="1" applyAlignment="1">
      <alignment horizontal="right" vertical="center"/>
    </xf>
    <xf numFmtId="178" fontId="27" fillId="35" borderId="31" xfId="44" applyNumberFormat="1" applyFont="1" applyFill="1" applyBorder="1" applyAlignment="1">
      <alignment horizontal="right" vertical="center"/>
    </xf>
    <xf numFmtId="0" fontId="19" fillId="35" borderId="56" xfId="44" applyFont="1" applyFill="1" applyBorder="1">
      <alignment vertical="center"/>
    </xf>
    <xf numFmtId="0" fontId="19" fillId="35" borderId="32" xfId="44" applyFont="1" applyFill="1" applyBorder="1">
      <alignment vertical="center"/>
    </xf>
    <xf numFmtId="0" fontId="19" fillId="35" borderId="33" xfId="44" applyFont="1" applyFill="1" applyBorder="1">
      <alignment vertical="center"/>
    </xf>
    <xf numFmtId="0" fontId="19" fillId="35" borderId="10" xfId="44" applyNumberFormat="1" applyFont="1" applyFill="1" applyBorder="1" applyAlignment="1">
      <alignment vertical="center"/>
    </xf>
    <xf numFmtId="0" fontId="19" fillId="35" borderId="0" xfId="44" applyFont="1" applyFill="1" applyAlignment="1">
      <alignment vertical="center"/>
    </xf>
    <xf numFmtId="0" fontId="49" fillId="35" borderId="0" xfId="44" applyFont="1" applyFill="1">
      <alignment vertical="center"/>
    </xf>
    <xf numFmtId="181" fontId="27" fillId="35" borderId="0" xfId="44" applyNumberFormat="1" applyFont="1" applyFill="1" applyBorder="1" applyAlignment="1">
      <alignment vertical="center" wrapText="1"/>
    </xf>
    <xf numFmtId="0" fontId="49" fillId="35" borderId="0" xfId="44" applyFont="1" applyFill="1" applyBorder="1" applyAlignment="1">
      <alignment horizontal="center" vertical="center"/>
    </xf>
    <xf numFmtId="176" fontId="28" fillId="35" borderId="85" xfId="44" applyNumberFormat="1" applyFont="1" applyFill="1" applyBorder="1" applyAlignment="1">
      <alignment horizontal="center" vertical="center"/>
    </xf>
    <xf numFmtId="176" fontId="28" fillId="35" borderId="69" xfId="44" applyNumberFormat="1" applyFont="1" applyFill="1" applyBorder="1" applyAlignment="1">
      <alignment horizontal="center" vertical="center"/>
    </xf>
    <xf numFmtId="0" fontId="77" fillId="35" borderId="0" xfId="0" applyFont="1" applyFill="1" applyAlignment="1">
      <alignment vertical="center"/>
    </xf>
    <xf numFmtId="0" fontId="27" fillId="35" borderId="0" xfId="44" applyFont="1" applyFill="1">
      <alignment vertical="center"/>
    </xf>
    <xf numFmtId="176" fontId="28" fillId="35" borderId="10" xfId="44" applyNumberFormat="1" applyFont="1" applyFill="1" applyBorder="1" applyAlignment="1">
      <alignment horizontal="center" vertical="center"/>
    </xf>
    <xf numFmtId="0" fontId="27" fillId="35" borderId="0" xfId="44" applyFont="1" applyFill="1" applyBorder="1" applyAlignment="1">
      <alignment vertical="center"/>
    </xf>
    <xf numFmtId="181" fontId="28" fillId="35" borderId="34" xfId="44" applyNumberFormat="1" applyFont="1" applyFill="1" applyBorder="1" applyAlignment="1">
      <alignment vertical="center"/>
    </xf>
    <xf numFmtId="181" fontId="28" fillId="35" borderId="0" xfId="44" applyNumberFormat="1" applyFont="1" applyFill="1" applyBorder="1" applyAlignment="1">
      <alignment vertical="center"/>
    </xf>
    <xf numFmtId="183" fontId="28" fillId="35" borderId="10" xfId="44" applyNumberFormat="1" applyFont="1" applyFill="1" applyBorder="1" applyAlignment="1">
      <alignment horizontal="center" vertical="center"/>
    </xf>
    <xf numFmtId="0" fontId="76" fillId="35" borderId="0" xfId="44" applyFont="1" applyFill="1" applyAlignment="1">
      <alignment vertical="center" wrapText="1"/>
    </xf>
    <xf numFmtId="0" fontId="31" fillId="35" borderId="0" xfId="0" applyFont="1" applyFill="1" applyAlignment="1">
      <alignment vertical="center"/>
    </xf>
    <xf numFmtId="0" fontId="76" fillId="35" borderId="0" xfId="44" applyFont="1" applyFill="1" applyAlignment="1">
      <alignment horizontal="center" vertical="center" wrapText="1"/>
    </xf>
    <xf numFmtId="183" fontId="28" fillId="35" borderId="0" xfId="44" applyNumberFormat="1" applyFont="1" applyFill="1" applyBorder="1" applyAlignment="1">
      <alignment horizontal="center" vertical="center"/>
    </xf>
    <xf numFmtId="182" fontId="28" fillId="35" borderId="0" xfId="44" applyNumberFormat="1" applyFont="1" applyFill="1" applyBorder="1" applyAlignment="1">
      <alignment horizontal="center" vertical="center"/>
    </xf>
    <xf numFmtId="0" fontId="28" fillId="35" borderId="0" xfId="44" applyFont="1" applyFill="1" applyAlignment="1">
      <alignment horizontal="right" vertical="center"/>
    </xf>
    <xf numFmtId="0" fontId="42" fillId="35" borderId="0" xfId="0" applyFont="1" applyFill="1" applyAlignment="1"/>
    <xf numFmtId="0" fontId="42" fillId="35" borderId="0" xfId="0" applyFont="1" applyFill="1" applyBorder="1" applyAlignment="1"/>
    <xf numFmtId="0" fontId="19" fillId="35" borderId="0" xfId="0" applyFont="1" applyFill="1" applyAlignment="1">
      <alignment horizontal="right" vertical="center"/>
    </xf>
    <xf numFmtId="176" fontId="19" fillId="37" borderId="11" xfId="44" applyNumberFormat="1" applyFont="1" applyFill="1" applyBorder="1" applyAlignment="1" applyProtection="1">
      <alignment vertical="center"/>
      <protection locked="0"/>
    </xf>
    <xf numFmtId="0" fontId="20" fillId="37" borderId="0" xfId="44" applyFont="1" applyFill="1" applyBorder="1">
      <alignment vertical="center"/>
    </xf>
    <xf numFmtId="0" fontId="19" fillId="37" borderId="0" xfId="44" applyFont="1" applyFill="1" applyBorder="1" applyAlignment="1" applyProtection="1">
      <alignment horizontal="center" vertical="center"/>
      <protection locked="0"/>
    </xf>
    <xf numFmtId="0" fontId="19" fillId="37" borderId="31" xfId="44" applyFont="1" applyFill="1" applyBorder="1" applyAlignment="1" applyProtection="1">
      <alignment horizontal="center" vertical="center"/>
      <protection locked="0"/>
    </xf>
    <xf numFmtId="180" fontId="19" fillId="37" borderId="0" xfId="44" applyNumberFormat="1" applyFont="1" applyFill="1" applyBorder="1" applyAlignment="1" applyProtection="1">
      <alignment horizontal="center" vertical="center"/>
      <protection locked="0"/>
    </xf>
    <xf numFmtId="180" fontId="19" fillId="37" borderId="31" xfId="44" applyNumberFormat="1" applyFont="1" applyFill="1" applyBorder="1" applyAlignment="1" applyProtection="1">
      <alignment horizontal="center" vertical="center"/>
      <protection locked="0"/>
    </xf>
    <xf numFmtId="0" fontId="54" fillId="37" borderId="0" xfId="0" applyFont="1" applyFill="1" applyAlignment="1" applyProtection="1">
      <alignment horizontal="center" vertical="center"/>
      <protection locked="0"/>
    </xf>
    <xf numFmtId="0" fontId="56" fillId="35" borderId="0" xfId="44" applyFont="1" applyFill="1">
      <alignment vertical="center"/>
    </xf>
    <xf numFmtId="0" fontId="56" fillId="35" borderId="0" xfId="44" applyFont="1" applyFill="1" applyAlignment="1">
      <alignment horizontal="right" vertical="center"/>
    </xf>
    <xf numFmtId="0" fontId="54" fillId="35" borderId="0" xfId="44" applyFont="1" applyFill="1" applyAlignment="1">
      <alignment horizontal="right" vertical="center"/>
    </xf>
    <xf numFmtId="0" fontId="44" fillId="35" borderId="0" xfId="44" applyFont="1" applyFill="1" applyBorder="1" applyAlignment="1">
      <alignment vertical="center"/>
    </xf>
    <xf numFmtId="0" fontId="43" fillId="35" borderId="0" xfId="44" applyFont="1" applyFill="1" applyBorder="1" applyAlignment="1">
      <alignment vertical="center"/>
    </xf>
    <xf numFmtId="0" fontId="19" fillId="35" borderId="0" xfId="44" applyFont="1" applyFill="1" applyBorder="1" applyAlignment="1">
      <alignment vertical="center"/>
    </xf>
    <xf numFmtId="0" fontId="46" fillId="35" borderId="0" xfId="44" applyFont="1" applyFill="1" applyBorder="1" applyAlignment="1">
      <alignment vertical="center"/>
    </xf>
    <xf numFmtId="0" fontId="19" fillId="35" borderId="0" xfId="0" applyFont="1" applyFill="1" applyBorder="1" applyAlignment="1">
      <alignment horizontal="distributed"/>
    </xf>
    <xf numFmtId="0" fontId="46" fillId="35" borderId="0" xfId="44" applyFont="1" applyFill="1" applyBorder="1" applyAlignment="1">
      <alignment horizontal="center" vertical="center"/>
    </xf>
    <xf numFmtId="0" fontId="45" fillId="35" borderId="0" xfId="44" applyFont="1" applyFill="1" applyBorder="1">
      <alignment vertical="center"/>
    </xf>
    <xf numFmtId="0" fontId="62" fillId="35" borderId="0" xfId="44" applyFont="1" applyFill="1" applyBorder="1">
      <alignment vertical="center"/>
    </xf>
    <xf numFmtId="0" fontId="62" fillId="35" borderId="0" xfId="44" applyFont="1" applyFill="1" applyAlignment="1">
      <alignment vertical="center"/>
    </xf>
    <xf numFmtId="0" fontId="54" fillId="35" borderId="0" xfId="44" applyFont="1" applyFill="1">
      <alignment vertical="center"/>
    </xf>
    <xf numFmtId="0" fontId="63" fillId="35" borderId="0" xfId="44" applyFont="1" applyFill="1" applyAlignment="1">
      <alignment vertical="center"/>
    </xf>
    <xf numFmtId="0" fontId="54" fillId="35" borderId="50" xfId="44" applyFont="1" applyFill="1" applyBorder="1">
      <alignment vertical="center"/>
    </xf>
    <xf numFmtId="0" fontId="54" fillId="35" borderId="18" xfId="44" applyFont="1" applyFill="1" applyBorder="1">
      <alignment vertical="center"/>
    </xf>
    <xf numFmtId="0" fontId="54" fillId="35" borderId="18" xfId="44" applyFont="1" applyFill="1" applyBorder="1" applyAlignment="1">
      <alignment horizontal="center" vertical="center"/>
    </xf>
    <xf numFmtId="177" fontId="19" fillId="35" borderId="18" xfId="44" applyNumberFormat="1" applyFont="1" applyFill="1" applyBorder="1">
      <alignment vertical="center"/>
    </xf>
    <xf numFmtId="0" fontId="54" fillId="35" borderId="55" xfId="44" applyFont="1" applyFill="1" applyBorder="1" applyAlignment="1">
      <alignment horizontal="center" vertical="center"/>
    </xf>
    <xf numFmtId="181" fontId="54" fillId="35" borderId="0" xfId="44" applyNumberFormat="1" applyFont="1" applyFill="1" applyBorder="1" applyAlignment="1">
      <alignment vertical="center"/>
    </xf>
    <xf numFmtId="179" fontId="54" fillId="35" borderId="0" xfId="44" applyNumberFormat="1" applyFont="1" applyFill="1" applyBorder="1" applyAlignment="1">
      <alignment horizontal="center" vertical="center"/>
    </xf>
    <xf numFmtId="2" fontId="54" fillId="35" borderId="31" xfId="44" applyNumberFormat="1" applyFont="1" applyFill="1" applyBorder="1" applyAlignment="1">
      <alignment horizontal="center" vertical="center"/>
    </xf>
    <xf numFmtId="2" fontId="54" fillId="35" borderId="0" xfId="44" applyNumberFormat="1" applyFont="1" applyFill="1" applyBorder="1" applyAlignment="1">
      <alignment horizontal="center" vertical="center"/>
    </xf>
    <xf numFmtId="0" fontId="54" fillId="35" borderId="0" xfId="44" applyFont="1" applyFill="1" applyBorder="1" applyAlignment="1">
      <alignment vertical="center" wrapText="1"/>
    </xf>
    <xf numFmtId="0" fontId="54" fillId="35" borderId="47" xfId="44" applyFont="1" applyFill="1" applyBorder="1">
      <alignment vertical="center"/>
    </xf>
    <xf numFmtId="0" fontId="54" fillId="35" borderId="0" xfId="44" applyFont="1" applyFill="1" applyBorder="1" applyAlignment="1">
      <alignment horizontal="right" vertical="center"/>
    </xf>
    <xf numFmtId="0" fontId="54" fillId="35" borderId="0" xfId="44" applyNumberFormat="1" applyFont="1" applyFill="1" applyBorder="1" applyAlignment="1">
      <alignment horizontal="center" vertical="center"/>
    </xf>
    <xf numFmtId="0" fontId="54" fillId="35" borderId="31" xfId="44" applyNumberFormat="1" applyFont="1" applyFill="1" applyBorder="1" applyAlignment="1">
      <alignment horizontal="center" vertical="center"/>
    </xf>
    <xf numFmtId="0" fontId="54" fillId="35" borderId="0" xfId="44" applyFont="1" applyFill="1" applyBorder="1" applyAlignment="1">
      <alignment vertical="center"/>
    </xf>
    <xf numFmtId="0" fontId="54" fillId="35" borderId="10" xfId="44" applyNumberFormat="1" applyFont="1" applyFill="1" applyBorder="1" applyAlignment="1">
      <alignment vertical="center"/>
    </xf>
    <xf numFmtId="0" fontId="54" fillId="35" borderId="0" xfId="44" applyFont="1" applyFill="1" applyBorder="1">
      <alignment vertical="center"/>
    </xf>
    <xf numFmtId="181" fontId="56" fillId="35" borderId="0" xfId="44" applyNumberFormat="1" applyFont="1" applyFill="1" applyBorder="1" applyAlignment="1">
      <alignment vertical="center"/>
    </xf>
    <xf numFmtId="0" fontId="44" fillId="35" borderId="0" xfId="44" applyFont="1" applyFill="1" applyBorder="1" applyAlignment="1">
      <alignment vertical="center" wrapText="1"/>
    </xf>
    <xf numFmtId="0" fontId="54" fillId="35" borderId="0" xfId="44" applyFont="1" applyFill="1" applyAlignment="1">
      <alignment vertical="center"/>
    </xf>
    <xf numFmtId="0" fontId="44" fillId="35" borderId="0" xfId="44" applyFont="1" applyFill="1">
      <alignment vertical="center"/>
    </xf>
    <xf numFmtId="0" fontId="44" fillId="35" borderId="0" xfId="44" applyFont="1" applyFill="1" applyBorder="1" applyAlignment="1">
      <alignment horizontal="center" vertical="center"/>
    </xf>
    <xf numFmtId="176" fontId="54" fillId="35" borderId="85" xfId="44" applyNumberFormat="1" applyFont="1" applyFill="1" applyBorder="1" applyAlignment="1">
      <alignment horizontal="center" vertical="center"/>
    </xf>
    <xf numFmtId="176" fontId="54" fillId="35" borderId="69" xfId="44" applyNumberFormat="1" applyFont="1" applyFill="1" applyBorder="1" applyAlignment="1">
      <alignment horizontal="center" vertical="center"/>
    </xf>
    <xf numFmtId="0" fontId="26" fillId="35" borderId="0" xfId="44" applyFont="1" applyFill="1" applyBorder="1" applyAlignment="1">
      <alignment horizontal="left" vertical="center"/>
    </xf>
    <xf numFmtId="0" fontId="26" fillId="35" borderId="0" xfId="44" applyFont="1" applyFill="1" applyBorder="1">
      <alignment vertical="center"/>
    </xf>
    <xf numFmtId="176" fontId="54" fillId="35" borderId="10" xfId="44" applyNumberFormat="1" applyFont="1" applyFill="1" applyBorder="1" applyAlignment="1">
      <alignment horizontal="center" vertical="center"/>
    </xf>
    <xf numFmtId="183" fontId="54" fillId="35" borderId="10" xfId="44" applyNumberFormat="1" applyFont="1" applyFill="1" applyBorder="1" applyAlignment="1">
      <alignment horizontal="center" vertical="center"/>
    </xf>
    <xf numFmtId="0" fontId="54" fillId="35" borderId="0" xfId="44" applyFont="1" applyFill="1" applyAlignment="1">
      <alignment horizontal="left" vertical="center"/>
    </xf>
    <xf numFmtId="176" fontId="54" fillId="35" borderId="0" xfId="44" applyNumberFormat="1" applyFont="1" applyFill="1" applyBorder="1" applyAlignment="1">
      <alignment vertical="center"/>
    </xf>
    <xf numFmtId="0" fontId="54" fillId="35" borderId="0" xfId="44" applyFont="1" applyFill="1" applyBorder="1" applyAlignment="1">
      <alignment horizontal="center" vertical="center"/>
    </xf>
    <xf numFmtId="177" fontId="54" fillId="35" borderId="0" xfId="44" applyNumberFormat="1" applyFont="1" applyFill="1" applyBorder="1">
      <alignment vertical="center"/>
    </xf>
    <xf numFmtId="0" fontId="54" fillId="35" borderId="0" xfId="44" applyFont="1" applyFill="1" applyBorder="1" applyAlignment="1">
      <alignment horizontal="left" vertical="center"/>
    </xf>
    <xf numFmtId="180" fontId="19" fillId="35" borderId="0" xfId="44" applyNumberFormat="1" applyFont="1" applyFill="1" applyBorder="1" applyAlignment="1">
      <alignment horizontal="center" vertical="center"/>
    </xf>
    <xf numFmtId="0" fontId="54" fillId="35" borderId="47" xfId="44" applyFont="1" applyFill="1" applyBorder="1" applyAlignment="1">
      <alignment vertical="center"/>
    </xf>
    <xf numFmtId="0" fontId="19" fillId="35" borderId="0" xfId="44" applyNumberFormat="1" applyFont="1" applyFill="1" applyBorder="1" applyAlignment="1">
      <alignment vertical="center"/>
    </xf>
    <xf numFmtId="181" fontId="54" fillId="35" borderId="0" xfId="44" applyNumberFormat="1" applyFont="1" applyFill="1" applyBorder="1" applyAlignment="1">
      <alignment vertical="center" wrapText="1"/>
    </xf>
    <xf numFmtId="176" fontId="54" fillId="35" borderId="0" xfId="44" applyNumberFormat="1" applyFont="1" applyFill="1">
      <alignment vertical="center"/>
    </xf>
    <xf numFmtId="181" fontId="19" fillId="35" borderId="0" xfId="44" applyNumberFormat="1" applyFont="1" applyFill="1" applyBorder="1" applyAlignment="1">
      <alignment vertical="center"/>
    </xf>
    <xf numFmtId="176" fontId="54" fillId="35" borderId="11" xfId="44" applyNumberFormat="1" applyFont="1" applyFill="1" applyBorder="1" applyAlignment="1">
      <alignment vertical="center"/>
    </xf>
    <xf numFmtId="0" fontId="67" fillId="35" borderId="0" xfId="0" applyFont="1" applyFill="1" applyAlignment="1"/>
    <xf numFmtId="0" fontId="56" fillId="35" borderId="0" xfId="0" applyFont="1" applyFill="1" applyAlignment="1">
      <alignment vertical="top" wrapText="1"/>
    </xf>
    <xf numFmtId="0" fontId="27" fillId="35" borderId="0" xfId="44" applyFont="1" applyFill="1" applyBorder="1" applyAlignment="1">
      <alignment vertical="center" wrapText="1"/>
    </xf>
    <xf numFmtId="0" fontId="56" fillId="35" borderId="0" xfId="0" applyFont="1" applyFill="1" applyAlignment="1">
      <alignment horizontal="right" vertical="center"/>
    </xf>
    <xf numFmtId="184" fontId="53" fillId="35" borderId="0" xfId="44" applyNumberFormat="1" applyFont="1" applyFill="1" applyBorder="1" applyAlignment="1">
      <alignment vertical="center"/>
    </xf>
    <xf numFmtId="0" fontId="68" fillId="35" borderId="0" xfId="0" applyFont="1" applyFill="1" applyAlignment="1"/>
    <xf numFmtId="0" fontId="54" fillId="35" borderId="31" xfId="44" applyFont="1" applyFill="1" applyBorder="1">
      <alignment vertical="center"/>
    </xf>
    <xf numFmtId="0" fontId="54" fillId="36" borderId="0" xfId="44" applyFont="1" applyFill="1" applyBorder="1" applyAlignment="1" applyProtection="1">
      <alignment horizontal="center" vertical="center"/>
      <protection locked="0"/>
    </xf>
    <xf numFmtId="0" fontId="54" fillId="36" borderId="31" xfId="44" applyFont="1" applyFill="1" applyBorder="1" applyAlignment="1" applyProtection="1">
      <alignment horizontal="center" vertical="center"/>
      <protection locked="0"/>
    </xf>
    <xf numFmtId="180" fontId="54" fillId="36" borderId="0" xfId="44" applyNumberFormat="1" applyFont="1" applyFill="1" applyBorder="1" applyAlignment="1" applyProtection="1">
      <alignment horizontal="center" vertical="center"/>
      <protection locked="0"/>
    </xf>
    <xf numFmtId="180" fontId="54" fillId="36" borderId="31" xfId="44" applyNumberFormat="1" applyFont="1" applyFill="1" applyBorder="1" applyAlignment="1" applyProtection="1">
      <alignment horizontal="center" vertical="center"/>
      <protection locked="0"/>
    </xf>
    <xf numFmtId="176" fontId="54" fillId="36" borderId="11" xfId="44" applyNumberFormat="1" applyFont="1" applyFill="1" applyBorder="1" applyAlignment="1" applyProtection="1">
      <alignment vertical="center"/>
      <protection locked="0"/>
    </xf>
    <xf numFmtId="0" fontId="56" fillId="36" borderId="0" xfId="0" applyFont="1" applyFill="1" applyAlignment="1" applyProtection="1">
      <alignment horizontal="center" vertical="center"/>
      <protection locked="0"/>
    </xf>
    <xf numFmtId="0" fontId="78" fillId="33" borderId="113" xfId="0" applyFont="1" applyFill="1" applyBorder="1" applyAlignment="1">
      <alignment horizontal="left" vertical="center" wrapText="1"/>
    </xf>
    <xf numFmtId="0" fontId="78" fillId="33" borderId="114" xfId="0" applyFont="1" applyFill="1" applyBorder="1" applyAlignment="1">
      <alignment horizontal="left" vertical="center"/>
    </xf>
    <xf numFmtId="0" fontId="78" fillId="33" borderId="115" xfId="0" applyFont="1" applyFill="1" applyBorder="1" applyAlignment="1">
      <alignment horizontal="left" vertical="center"/>
    </xf>
    <xf numFmtId="0" fontId="78" fillId="33" borderId="116" xfId="0" applyFont="1" applyFill="1" applyBorder="1" applyAlignment="1">
      <alignment horizontal="left" vertical="center"/>
    </xf>
    <xf numFmtId="0" fontId="78" fillId="33" borderId="0" xfId="0" applyFont="1" applyFill="1" applyBorder="1" applyAlignment="1">
      <alignment horizontal="left" vertical="center"/>
    </xf>
    <xf numFmtId="0" fontId="78" fillId="33" borderId="117" xfId="0" applyFont="1" applyFill="1" applyBorder="1" applyAlignment="1">
      <alignment horizontal="left" vertical="center"/>
    </xf>
    <xf numFmtId="0" fontId="78" fillId="33" borderId="118" xfId="0" applyFont="1" applyFill="1" applyBorder="1" applyAlignment="1">
      <alignment horizontal="left" vertical="center"/>
    </xf>
    <xf numFmtId="0" fontId="78" fillId="33" borderId="119" xfId="0" applyFont="1" applyFill="1" applyBorder="1" applyAlignment="1">
      <alignment horizontal="left" vertical="center"/>
    </xf>
    <xf numFmtId="0" fontId="78" fillId="33" borderId="120" xfId="0" applyFont="1" applyFill="1" applyBorder="1" applyAlignment="1">
      <alignment horizontal="left" vertical="center"/>
    </xf>
    <xf numFmtId="0" fontId="70" fillId="0" borderId="42" xfId="42" applyFont="1" applyFill="1" applyBorder="1" applyAlignment="1">
      <alignment horizontal="center" vertical="center" wrapText="1"/>
    </xf>
    <xf numFmtId="0" fontId="70" fillId="0" borderId="35" xfId="42" applyFont="1" applyFill="1" applyBorder="1" applyAlignment="1">
      <alignment horizontal="center" vertical="center" wrapText="1"/>
    </xf>
    <xf numFmtId="0" fontId="70" fillId="0" borderId="36" xfId="42" applyFont="1" applyFill="1" applyBorder="1" applyAlignment="1">
      <alignment horizontal="center" vertical="center" wrapText="1"/>
    </xf>
    <xf numFmtId="0" fontId="70" fillId="0" borderId="44" xfId="42" applyFont="1" applyFill="1" applyBorder="1" applyAlignment="1">
      <alignment horizontal="center" vertical="center" wrapText="1"/>
    </xf>
    <xf numFmtId="0" fontId="70" fillId="0" borderId="100" xfId="42" applyFont="1" applyFill="1" applyBorder="1" applyAlignment="1">
      <alignment horizontal="center" vertical="center" wrapText="1"/>
    </xf>
    <xf numFmtId="0" fontId="70" fillId="0" borderId="101" xfId="42" applyFont="1" applyFill="1" applyBorder="1" applyAlignment="1">
      <alignment horizontal="center" vertical="center" wrapText="1"/>
    </xf>
    <xf numFmtId="0" fontId="70" fillId="0" borderId="58" xfId="42" applyFont="1" applyFill="1" applyBorder="1" applyAlignment="1">
      <alignment horizontal="center" vertical="center" wrapText="1"/>
    </xf>
    <xf numFmtId="0" fontId="70" fillId="0" borderId="59" xfId="42" applyFont="1" applyFill="1" applyBorder="1" applyAlignment="1">
      <alignment horizontal="center" vertical="center" wrapText="1"/>
    </xf>
    <xf numFmtId="0" fontId="70" fillId="0" borderId="13" xfId="42" applyFont="1" applyFill="1" applyBorder="1" applyAlignment="1">
      <alignment horizontal="center" vertical="center" wrapText="1"/>
    </xf>
    <xf numFmtId="0" fontId="70" fillId="0" borderId="10" xfId="42" applyFont="1" applyFill="1" applyBorder="1" applyAlignment="1">
      <alignment horizontal="center" vertical="center" wrapText="1"/>
    </xf>
    <xf numFmtId="0" fontId="72" fillId="0" borderId="40" xfId="42" applyFont="1" applyFill="1" applyBorder="1" applyAlignment="1" applyProtection="1">
      <alignment horizontal="center" vertical="center" wrapText="1"/>
      <protection locked="0"/>
    </xf>
    <xf numFmtId="0" fontId="72" fillId="0" borderId="34" xfId="42" applyFont="1" applyFill="1" applyBorder="1" applyAlignment="1" applyProtection="1">
      <alignment horizontal="center" vertical="center" wrapText="1"/>
      <protection locked="0"/>
    </xf>
    <xf numFmtId="0" fontId="72" fillId="0" borderId="41" xfId="42" applyFont="1" applyFill="1" applyBorder="1" applyAlignment="1" applyProtection="1">
      <alignment horizontal="center" vertical="center" wrapText="1"/>
      <protection locked="0"/>
    </xf>
    <xf numFmtId="0" fontId="72" fillId="0" borderId="47" xfId="42" applyFont="1" applyFill="1" applyBorder="1" applyAlignment="1" applyProtection="1">
      <alignment horizontal="center" vertical="center" wrapText="1"/>
      <protection locked="0"/>
    </xf>
    <xf numFmtId="0" fontId="72" fillId="0" borderId="0" xfId="42" applyFont="1" applyFill="1" applyBorder="1" applyAlignment="1" applyProtection="1">
      <alignment horizontal="center" vertical="center" wrapText="1"/>
      <protection locked="0"/>
    </xf>
    <xf numFmtId="0" fontId="72" fillId="0" borderId="31" xfId="42" applyFont="1" applyFill="1" applyBorder="1" applyAlignment="1" applyProtection="1">
      <alignment horizontal="center" vertical="center" wrapText="1"/>
      <protection locked="0"/>
    </xf>
    <xf numFmtId="0" fontId="70" fillId="0" borderId="40" xfId="42" applyFont="1" applyFill="1" applyBorder="1" applyAlignment="1" applyProtection="1">
      <alignment horizontal="center" vertical="center" wrapText="1"/>
      <protection locked="0"/>
    </xf>
    <xf numFmtId="0" fontId="70" fillId="0" borderId="34" xfId="42" applyFont="1" applyFill="1" applyBorder="1" applyAlignment="1" applyProtection="1">
      <alignment horizontal="center" vertical="center" wrapText="1"/>
      <protection locked="0"/>
    </xf>
    <xf numFmtId="0" fontId="70" fillId="0" borderId="98" xfId="42" applyFont="1" applyFill="1" applyBorder="1" applyAlignment="1" applyProtection="1">
      <alignment horizontal="center" vertical="center" wrapText="1"/>
      <protection locked="0"/>
    </xf>
    <xf numFmtId="0" fontId="70" fillId="0" borderId="56" xfId="42" applyFont="1" applyFill="1" applyBorder="1" applyAlignment="1" applyProtection="1">
      <alignment horizontal="center" vertical="center" wrapText="1"/>
      <protection locked="0"/>
    </xf>
    <xf numFmtId="0" fontId="70" fillId="0" borderId="32" xfId="42" applyFont="1" applyFill="1" applyBorder="1" applyAlignment="1" applyProtection="1">
      <alignment horizontal="center" vertical="center" wrapText="1"/>
      <protection locked="0"/>
    </xf>
    <xf numFmtId="0" fontId="70" fillId="0" borderId="67" xfId="42" applyFont="1" applyFill="1" applyBorder="1" applyAlignment="1" applyProtection="1">
      <alignment horizontal="center" vertical="center" wrapText="1"/>
      <protection locked="0"/>
    </xf>
    <xf numFmtId="0" fontId="70" fillId="0" borderId="102" xfId="42" applyFont="1" applyFill="1" applyBorder="1" applyAlignment="1">
      <alignment horizontal="center" vertical="center" wrapText="1"/>
    </xf>
    <xf numFmtId="0" fontId="70" fillId="0" borderId="82" xfId="42" applyFont="1" applyFill="1" applyBorder="1" applyAlignment="1">
      <alignment horizontal="center" vertical="center" wrapText="1"/>
    </xf>
    <xf numFmtId="0" fontId="72" fillId="0" borderId="50" xfId="42" applyFont="1" applyFill="1" applyBorder="1" applyAlignment="1" applyProtection="1">
      <alignment horizontal="center" vertical="center" wrapText="1"/>
      <protection locked="0"/>
    </xf>
    <xf numFmtId="0" fontId="72" fillId="0" borderId="18" xfId="42" applyFont="1" applyFill="1" applyBorder="1" applyAlignment="1" applyProtection="1">
      <alignment horizontal="center" vertical="center" wrapText="1"/>
      <protection locked="0"/>
    </xf>
    <xf numFmtId="0" fontId="72" fillId="0" borderId="79" xfId="42" applyFont="1" applyFill="1" applyBorder="1" applyAlignment="1" applyProtection="1">
      <alignment horizontal="center" vertical="center" wrapText="1"/>
      <protection locked="0"/>
    </xf>
    <xf numFmtId="0" fontId="72" fillId="0" borderId="103" xfId="42" applyFont="1" applyFill="1" applyBorder="1" applyAlignment="1" applyProtection="1">
      <alignment horizontal="center" vertical="center" wrapText="1"/>
      <protection locked="0"/>
    </xf>
    <xf numFmtId="0" fontId="54" fillId="0" borderId="18" xfId="42" applyFont="1" applyBorder="1" applyAlignment="1">
      <alignment horizontal="center" vertical="center" wrapText="1"/>
    </xf>
    <xf numFmtId="0" fontId="54" fillId="0" borderId="55" xfId="42" applyFont="1" applyBorder="1" applyAlignment="1">
      <alignment horizontal="center" vertical="center" wrapText="1"/>
    </xf>
    <xf numFmtId="0" fontId="54" fillId="0" borderId="103" xfId="42" applyFont="1" applyBorder="1" applyAlignment="1">
      <alignment horizontal="center" vertical="center" wrapText="1"/>
    </xf>
    <xf numFmtId="0" fontId="54" fillId="0" borderId="104" xfId="42" applyFont="1" applyBorder="1" applyAlignment="1">
      <alignment horizontal="center" vertical="center" wrapText="1"/>
    </xf>
    <xf numFmtId="0" fontId="70" fillId="0" borderId="50" xfId="42" applyFont="1" applyFill="1" applyBorder="1" applyAlignment="1" applyProtection="1">
      <alignment horizontal="center" vertical="center" wrapText="1"/>
      <protection locked="0"/>
    </xf>
    <xf numFmtId="0" fontId="70" fillId="0" borderId="18" xfId="42" applyFont="1" applyFill="1" applyBorder="1" applyAlignment="1" applyProtection="1">
      <alignment horizontal="center" vertical="center" wrapText="1"/>
      <protection locked="0"/>
    </xf>
    <xf numFmtId="0" fontId="70" fillId="0" borderId="60" xfId="42" applyFont="1" applyFill="1" applyBorder="1" applyAlignment="1" applyProtection="1">
      <alignment horizontal="center" vertical="center" wrapText="1"/>
      <protection locked="0"/>
    </xf>
    <xf numFmtId="0" fontId="70" fillId="0" borderId="79" xfId="42" applyFont="1" applyFill="1" applyBorder="1" applyAlignment="1" applyProtection="1">
      <alignment horizontal="center" vertical="center" wrapText="1"/>
      <protection locked="0"/>
    </xf>
    <xf numFmtId="0" fontId="70" fillId="0" borderId="103" xfId="42" applyFont="1" applyFill="1" applyBorder="1" applyAlignment="1" applyProtection="1">
      <alignment horizontal="center" vertical="center" wrapText="1"/>
      <protection locked="0"/>
    </xf>
    <xf numFmtId="0" fontId="70" fillId="0" borderId="80" xfId="42" applyFont="1" applyFill="1" applyBorder="1" applyAlignment="1" applyProtection="1">
      <alignment horizontal="center" vertical="center" wrapText="1"/>
      <protection locked="0"/>
    </xf>
    <xf numFmtId="0" fontId="70" fillId="0" borderId="64" xfId="42" applyFont="1" applyFill="1" applyBorder="1" applyAlignment="1" applyProtection="1">
      <alignment horizontal="center" vertical="center" wrapText="1"/>
      <protection locked="0"/>
    </xf>
    <xf numFmtId="0" fontId="70" fillId="0" borderId="92" xfId="42" applyFont="1" applyFill="1" applyBorder="1" applyAlignment="1" applyProtection="1">
      <alignment horizontal="center" vertical="center" wrapText="1"/>
      <protection locked="0"/>
    </xf>
    <xf numFmtId="0" fontId="70" fillId="0" borderId="65" xfId="42" applyFont="1" applyFill="1" applyBorder="1" applyAlignment="1" applyProtection="1">
      <alignment horizontal="center" vertical="center" wrapText="1"/>
      <protection locked="0"/>
    </xf>
    <xf numFmtId="0" fontId="25" fillId="0" borderId="36" xfId="42" applyFont="1" applyFill="1" applyBorder="1" applyAlignment="1">
      <alignment horizontal="center" vertical="center" wrapText="1"/>
    </xf>
    <xf numFmtId="0" fontId="25" fillId="0" borderId="0" xfId="42" applyFont="1" applyFill="1" applyBorder="1" applyAlignment="1">
      <alignment horizontal="center" vertical="center" wrapText="1"/>
    </xf>
    <xf numFmtId="0" fontId="25" fillId="0" borderId="31" xfId="42" applyFont="1" applyFill="1" applyBorder="1" applyAlignment="1">
      <alignment horizontal="center" vertical="center" wrapText="1"/>
    </xf>
    <xf numFmtId="0" fontId="25" fillId="0" borderId="52" xfId="42" applyFont="1" applyFill="1" applyBorder="1" applyAlignment="1">
      <alignment horizontal="center" vertical="center" wrapText="1"/>
    </xf>
    <xf numFmtId="0" fontId="25" fillId="0" borderId="32" xfId="42" applyFont="1" applyFill="1" applyBorder="1" applyAlignment="1">
      <alignment horizontal="center" vertical="center" wrapText="1"/>
    </xf>
    <xf numFmtId="0" fontId="25" fillId="0" borderId="33" xfId="42" applyFont="1" applyFill="1" applyBorder="1" applyAlignment="1">
      <alignment horizontal="center" vertical="center" wrapText="1"/>
    </xf>
    <xf numFmtId="0" fontId="72" fillId="0" borderId="47" xfId="42" applyFont="1" applyBorder="1" applyAlignment="1" applyProtection="1">
      <alignment horizontal="center" vertical="center" wrapText="1"/>
      <protection locked="0"/>
    </xf>
    <xf numFmtId="0" fontId="72" fillId="0" borderId="0" xfId="42" applyFont="1" applyBorder="1" applyAlignment="1" applyProtection="1">
      <alignment horizontal="center" vertical="center" wrapText="1"/>
      <protection locked="0"/>
    </xf>
    <xf numFmtId="0" fontId="72" fillId="0" borderId="18" xfId="42" applyFont="1" applyBorder="1" applyAlignment="1" applyProtection="1">
      <alignment horizontal="center" vertical="center" wrapText="1"/>
      <protection locked="0"/>
    </xf>
    <xf numFmtId="0" fontId="72" fillId="0" borderId="55" xfId="42" applyFont="1" applyBorder="1" applyAlignment="1" applyProtection="1">
      <alignment horizontal="center" vertical="center" wrapText="1"/>
      <protection locked="0"/>
    </xf>
    <xf numFmtId="0" fontId="72" fillId="0" borderId="56" xfId="42" applyFont="1" applyBorder="1" applyAlignment="1" applyProtection="1">
      <alignment horizontal="center" vertical="center" wrapText="1"/>
      <protection locked="0"/>
    </xf>
    <xf numFmtId="0" fontId="72" fillId="0" borderId="32" xfId="42" applyFont="1" applyBorder="1" applyAlignment="1" applyProtection="1">
      <alignment horizontal="center" vertical="center" wrapText="1"/>
      <protection locked="0"/>
    </xf>
    <xf numFmtId="0" fontId="72" fillId="0" borderId="33" xfId="42" applyFont="1" applyBorder="1" applyAlignment="1" applyProtection="1">
      <alignment horizontal="center" vertical="center" wrapText="1"/>
      <protection locked="0"/>
    </xf>
    <xf numFmtId="0" fontId="25" fillId="0" borderId="10" xfId="42" applyFont="1" applyFill="1" applyBorder="1" applyAlignment="1">
      <alignment horizontal="center" vertical="center" wrapText="1"/>
    </xf>
    <xf numFmtId="0" fontId="25" fillId="0" borderId="69" xfId="42" applyFont="1" applyFill="1" applyBorder="1" applyAlignment="1">
      <alignment horizontal="left" vertical="center" wrapText="1"/>
    </xf>
    <xf numFmtId="0" fontId="25" fillId="0" borderId="76" xfId="42" applyFont="1" applyFill="1" applyBorder="1" applyAlignment="1">
      <alignment horizontal="left" vertical="center" wrapText="1"/>
    </xf>
    <xf numFmtId="0" fontId="25" fillId="0" borderId="10" xfId="42" applyFont="1" applyFill="1" applyBorder="1" applyAlignment="1">
      <alignment horizontal="left" vertical="center" wrapText="1"/>
    </xf>
    <xf numFmtId="0" fontId="25" fillId="0" borderId="97" xfId="42" applyFont="1" applyFill="1" applyBorder="1" applyAlignment="1">
      <alignment horizontal="left" vertical="center" wrapText="1"/>
    </xf>
    <xf numFmtId="0" fontId="72" fillId="0" borderId="10" xfId="42" applyFont="1" applyBorder="1" applyAlignment="1" applyProtection="1">
      <alignment horizontal="left" vertical="center" wrapText="1"/>
      <protection locked="0"/>
    </xf>
    <xf numFmtId="0" fontId="72" fillId="0" borderId="97" xfId="42" applyFont="1" applyBorder="1" applyAlignment="1" applyProtection="1">
      <alignment horizontal="left" vertical="center" wrapText="1"/>
      <protection locked="0"/>
    </xf>
    <xf numFmtId="0" fontId="75" fillId="0" borderId="105" xfId="42" applyFont="1" applyBorder="1" applyAlignment="1">
      <alignment horizontal="center" vertical="center"/>
    </xf>
    <xf numFmtId="0" fontId="75" fillId="0" borderId="106" xfId="42" applyFont="1" applyBorder="1" applyAlignment="1">
      <alignment horizontal="center" vertical="center"/>
    </xf>
    <xf numFmtId="0" fontId="25" fillId="0" borderId="105" xfId="42" applyFont="1" applyBorder="1" applyAlignment="1">
      <alignment horizontal="center" vertical="center"/>
    </xf>
    <xf numFmtId="0" fontId="25" fillId="0" borderId="106" xfId="42" applyFont="1" applyBorder="1" applyAlignment="1">
      <alignment horizontal="center" vertical="center"/>
    </xf>
    <xf numFmtId="0" fontId="71" fillId="0" borderId="89" xfId="42" applyNumberFormat="1" applyFont="1" applyFill="1" applyBorder="1" applyAlignment="1">
      <alignment horizontal="center" vertical="center" textRotation="255" wrapText="1" shrinkToFit="1"/>
    </xf>
    <xf numFmtId="0" fontId="71" fillId="0" borderId="95" xfId="42" applyNumberFormat="1" applyFont="1" applyFill="1" applyBorder="1" applyAlignment="1">
      <alignment horizontal="center" vertical="center" textRotation="255" wrapText="1" shrinkToFit="1"/>
    </xf>
    <xf numFmtId="0" fontId="71" fillId="0" borderId="99" xfId="42" applyNumberFormat="1" applyFont="1" applyFill="1" applyBorder="1" applyAlignment="1">
      <alignment horizontal="center" vertical="center" textRotation="255" wrapText="1" shrinkToFit="1"/>
    </xf>
    <xf numFmtId="0" fontId="70" fillId="0" borderId="90" xfId="42" applyFont="1" applyFill="1" applyBorder="1" applyAlignment="1">
      <alignment horizontal="center" vertical="center" wrapText="1"/>
    </xf>
    <xf numFmtId="0" fontId="70" fillId="0" borderId="91" xfId="42" applyFont="1" applyFill="1" applyBorder="1" applyAlignment="1">
      <alignment horizontal="center" vertical="center" wrapText="1"/>
    </xf>
    <xf numFmtId="0" fontId="70" fillId="0" borderId="37" xfId="42" applyFont="1" applyFill="1" applyBorder="1" applyAlignment="1">
      <alignment horizontal="center" vertical="center" wrapText="1"/>
    </xf>
    <xf numFmtId="0" fontId="70" fillId="0" borderId="39" xfId="42" applyFont="1" applyFill="1" applyBorder="1" applyAlignment="1">
      <alignment horizontal="center" vertical="center" wrapText="1"/>
    </xf>
    <xf numFmtId="0" fontId="70" fillId="0" borderId="92" xfId="42" applyFont="1" applyFill="1" applyBorder="1" applyAlignment="1">
      <alignment horizontal="center" vertical="center" wrapText="1"/>
    </xf>
    <xf numFmtId="0" fontId="70" fillId="0" borderId="93" xfId="42" applyFont="1" applyFill="1" applyBorder="1" applyAlignment="1">
      <alignment horizontal="center" vertical="center" wrapText="1"/>
    </xf>
    <xf numFmtId="0" fontId="70" fillId="0" borderId="52" xfId="42" applyFont="1" applyFill="1" applyBorder="1" applyAlignment="1">
      <alignment horizontal="center" vertical="center" wrapText="1"/>
    </xf>
    <xf numFmtId="0" fontId="70" fillId="0" borderId="32" xfId="42" applyFont="1" applyFill="1" applyBorder="1" applyAlignment="1">
      <alignment horizontal="center" vertical="center" wrapText="1"/>
    </xf>
    <xf numFmtId="0" fontId="70" fillId="0" borderId="33" xfId="42" applyFont="1" applyFill="1" applyBorder="1" applyAlignment="1">
      <alignment horizontal="center" vertical="center" wrapText="1"/>
    </xf>
    <xf numFmtId="0" fontId="19" fillId="0" borderId="64" xfId="42" applyFont="1" applyBorder="1" applyAlignment="1" applyProtection="1">
      <alignment horizontal="center" vertical="center" wrapText="1"/>
      <protection locked="0"/>
    </xf>
    <xf numFmtId="0" fontId="19" fillId="0" borderId="92" xfId="42" applyFont="1" applyBorder="1" applyAlignment="1" applyProtection="1">
      <alignment horizontal="center" vertical="center" wrapText="1"/>
      <protection locked="0"/>
    </xf>
    <xf numFmtId="0" fontId="19" fillId="0" borderId="56" xfId="42" applyFont="1" applyBorder="1" applyAlignment="1" applyProtection="1">
      <alignment horizontal="center" vertical="center" wrapText="1"/>
      <protection locked="0"/>
    </xf>
    <xf numFmtId="0" fontId="19" fillId="0" borderId="32" xfId="42" applyFont="1" applyBorder="1" applyAlignment="1" applyProtection="1">
      <alignment horizontal="center" vertical="center" wrapText="1"/>
      <protection locked="0"/>
    </xf>
    <xf numFmtId="0" fontId="54" fillId="0" borderId="92" xfId="42" applyFont="1" applyBorder="1" applyAlignment="1">
      <alignment horizontal="center" vertical="center" wrapText="1"/>
    </xf>
    <xf numFmtId="0" fontId="54" fillId="0" borderId="93" xfId="42" applyFont="1" applyBorder="1" applyAlignment="1">
      <alignment horizontal="center" vertical="center" wrapText="1"/>
    </xf>
    <xf numFmtId="0" fontId="54" fillId="0" borderId="32" xfId="42" applyFont="1" applyBorder="1" applyAlignment="1">
      <alignment horizontal="center" vertical="center" wrapText="1"/>
    </xf>
    <xf numFmtId="0" fontId="54" fillId="0" borderId="33" xfId="42" applyFont="1" applyBorder="1" applyAlignment="1">
      <alignment horizontal="center" vertical="center" wrapText="1"/>
    </xf>
    <xf numFmtId="0" fontId="70" fillId="0" borderId="94" xfId="42" applyFont="1" applyFill="1" applyBorder="1" applyAlignment="1">
      <alignment horizontal="center" vertical="center" wrapText="1"/>
    </xf>
    <xf numFmtId="0" fontId="70" fillId="0" borderId="49" xfId="42" applyFont="1" applyFill="1" applyBorder="1" applyAlignment="1">
      <alignment horizontal="center" vertical="center" wrapText="1"/>
    </xf>
    <xf numFmtId="0" fontId="72" fillId="0" borderId="31" xfId="42" applyFont="1" applyBorder="1" applyAlignment="1" applyProtection="1">
      <alignment horizontal="center" vertical="center" wrapText="1"/>
      <protection locked="0"/>
    </xf>
    <xf numFmtId="0" fontId="25" fillId="0" borderId="69" xfId="42" applyFont="1" applyFill="1" applyBorder="1" applyAlignment="1">
      <alignment horizontal="center" vertical="center" wrapText="1"/>
    </xf>
    <xf numFmtId="0" fontId="37" fillId="0" borderId="0" xfId="47" applyFont="1" applyBorder="1" applyAlignment="1">
      <alignment horizontal="left" vertical="center"/>
    </xf>
    <xf numFmtId="0" fontId="31" fillId="0" borderId="32" xfId="47" applyFont="1" applyBorder="1" applyAlignment="1">
      <alignment horizontal="left" vertical="center"/>
    </xf>
    <xf numFmtId="0" fontId="29" fillId="0" borderId="61" xfId="47" applyFont="1" applyBorder="1" applyAlignment="1">
      <alignment horizontal="center" vertical="center" wrapText="1"/>
    </xf>
    <xf numFmtId="0" fontId="29" fillId="0" borderId="62" xfId="47" applyFont="1" applyBorder="1" applyAlignment="1">
      <alignment horizontal="center" vertical="center" wrapText="1"/>
    </xf>
    <xf numFmtId="0" fontId="29" fillId="0" borderId="63" xfId="47" applyFont="1" applyBorder="1" applyAlignment="1">
      <alignment horizontal="center" vertical="center" wrapText="1"/>
    </xf>
    <xf numFmtId="0" fontId="29" fillId="0" borderId="50" xfId="47" applyFont="1" applyBorder="1" applyAlignment="1">
      <alignment horizontal="center" vertical="center"/>
    </xf>
    <xf numFmtId="0" fontId="19" fillId="0" borderId="60" xfId="47" applyBorder="1"/>
    <xf numFmtId="0" fontId="19" fillId="0" borderId="56" xfId="47" applyBorder="1"/>
    <xf numFmtId="0" fontId="19" fillId="0" borderId="67" xfId="47" applyBorder="1"/>
    <xf numFmtId="49" fontId="29" fillId="0" borderId="0" xfId="47" applyNumberFormat="1" applyFont="1" applyAlignment="1">
      <alignment horizontal="center" vertical="center"/>
    </xf>
    <xf numFmtId="0" fontId="29" fillId="0" borderId="49" xfId="47" applyFont="1" applyBorder="1" applyAlignment="1">
      <alignment horizontal="center" vertical="center" textRotation="255"/>
    </xf>
    <xf numFmtId="0" fontId="29" fillId="0" borderId="48" xfId="47" applyFont="1" applyBorder="1" applyAlignment="1">
      <alignment horizontal="center" vertical="center" textRotation="255"/>
    </xf>
    <xf numFmtId="0" fontId="29" fillId="0" borderId="69" xfId="47" applyFont="1" applyBorder="1" applyAlignment="1">
      <alignment horizontal="center" vertical="center" textRotation="255"/>
    </xf>
    <xf numFmtId="0" fontId="29" fillId="0" borderId="49" xfId="47" applyFont="1" applyBorder="1" applyAlignment="1">
      <alignment horizontal="center" vertical="center"/>
    </xf>
    <xf numFmtId="0" fontId="29" fillId="0" borderId="69" xfId="47" applyFont="1" applyBorder="1" applyAlignment="1">
      <alignment horizontal="center" vertical="center"/>
    </xf>
    <xf numFmtId="0" fontId="29" fillId="0" borderId="75" xfId="47" applyFont="1" applyBorder="1" applyAlignment="1">
      <alignment horizontal="left" vertical="center" wrapText="1"/>
    </xf>
    <xf numFmtId="0" fontId="29" fillId="0" borderId="76" xfId="47" applyFont="1" applyBorder="1" applyAlignment="1">
      <alignment horizontal="left" vertical="center" wrapText="1"/>
    </xf>
    <xf numFmtId="0" fontId="29" fillId="0" borderId="64" xfId="47" applyFont="1" applyBorder="1" applyAlignment="1">
      <alignment horizontal="center" vertical="center" wrapText="1"/>
    </xf>
    <xf numFmtId="0" fontId="29" fillId="0" borderId="65" xfId="47" applyFont="1" applyBorder="1" applyAlignment="1">
      <alignment horizontal="center" vertical="center" wrapText="1"/>
    </xf>
    <xf numFmtId="0" fontId="29" fillId="0" borderId="56" xfId="47" applyFont="1" applyBorder="1" applyAlignment="1">
      <alignment horizontal="center" vertical="center" wrapText="1"/>
    </xf>
    <xf numFmtId="0" fontId="29" fillId="0" borderId="67" xfId="47" applyFont="1" applyBorder="1" applyAlignment="1">
      <alignment horizontal="center" vertical="center" wrapText="1"/>
    </xf>
    <xf numFmtId="0" fontId="34" fillId="0" borderId="73" xfId="47" applyFont="1" applyBorder="1" applyAlignment="1">
      <alignment horizontal="left" vertical="center" wrapText="1"/>
    </xf>
    <xf numFmtId="0" fontId="34" fillId="0" borderId="13" xfId="47" applyFont="1" applyBorder="1" applyAlignment="1">
      <alignment horizontal="left" vertical="center" wrapText="1"/>
    </xf>
    <xf numFmtId="0" fontId="29" fillId="0" borderId="18" xfId="47" applyFont="1" applyBorder="1" applyAlignment="1">
      <alignment horizontal="center" vertical="center"/>
    </xf>
    <xf numFmtId="0" fontId="29" fillId="0" borderId="56" xfId="47" applyFont="1" applyBorder="1" applyAlignment="1">
      <alignment horizontal="center" vertical="center"/>
    </xf>
    <xf numFmtId="0" fontId="29" fillId="0" borderId="67" xfId="47" applyFont="1" applyBorder="1" applyAlignment="1">
      <alignment horizontal="center" vertical="center"/>
    </xf>
    <xf numFmtId="0" fontId="29" fillId="0" borderId="66" xfId="47" applyFont="1" applyBorder="1" applyAlignment="1">
      <alignment horizontal="center" vertical="center"/>
    </xf>
    <xf numFmtId="0" fontId="29" fillId="0" borderId="55" xfId="47" applyFont="1" applyBorder="1" applyAlignment="1">
      <alignment horizontal="center" vertical="center"/>
    </xf>
    <xf numFmtId="0" fontId="29" fillId="0" borderId="70" xfId="47" applyFont="1" applyBorder="1" applyAlignment="1">
      <alignment horizontal="center" vertical="center"/>
    </xf>
    <xf numFmtId="0" fontId="29" fillId="0" borderId="33" xfId="47" applyFont="1" applyBorder="1" applyAlignment="1">
      <alignment horizontal="center" vertical="center"/>
    </xf>
    <xf numFmtId="0" fontId="29" fillId="0" borderId="10" xfId="47" applyFont="1" applyBorder="1" applyAlignment="1">
      <alignment horizontal="center" vertical="center" textRotation="255"/>
    </xf>
    <xf numFmtId="0" fontId="34" fillId="0" borderId="32" xfId="47" applyFont="1" applyBorder="1" applyAlignment="1">
      <alignment horizontal="left"/>
    </xf>
    <xf numFmtId="0" fontId="34" fillId="0" borderId="49" xfId="47" applyFont="1" applyBorder="1" applyAlignment="1">
      <alignment horizontal="center" vertical="center"/>
    </xf>
    <xf numFmtId="0" fontId="34" fillId="0" borderId="69" xfId="47" applyFont="1" applyBorder="1" applyAlignment="1">
      <alignment horizontal="center" vertical="center"/>
    </xf>
    <xf numFmtId="0" fontId="37" fillId="0" borderId="11" xfId="47" applyFont="1" applyFill="1" applyBorder="1" applyAlignment="1">
      <alignment horizontal="center" vertical="center" shrinkToFit="1"/>
    </xf>
    <xf numFmtId="0" fontId="37" fillId="0" borderId="72" xfId="47" applyFont="1" applyFill="1" applyBorder="1" applyAlignment="1">
      <alignment horizontal="center" vertical="center" shrinkToFit="1"/>
    </xf>
    <xf numFmtId="49" fontId="37" fillId="0" borderId="11" xfId="47" applyNumberFormat="1" applyFont="1" applyBorder="1" applyAlignment="1">
      <alignment horizontal="center" vertical="center" shrinkToFit="1"/>
    </xf>
    <xf numFmtId="49" fontId="37" fillId="0" borderId="72" xfId="47" applyNumberFormat="1" applyFont="1" applyBorder="1" applyAlignment="1">
      <alignment horizontal="center" vertical="center" shrinkToFit="1"/>
    </xf>
    <xf numFmtId="0" fontId="29" fillId="0" borderId="74" xfId="47" applyFont="1" applyBorder="1" applyAlignment="1">
      <alignment horizontal="center" vertical="center"/>
    </xf>
    <xf numFmtId="0" fontId="29" fillId="0" borderId="77" xfId="47" applyFont="1" applyBorder="1" applyAlignment="1">
      <alignment horizontal="center" vertical="center"/>
    </xf>
    <xf numFmtId="0" fontId="29" fillId="0" borderId="78" xfId="47" applyFont="1" applyBorder="1" applyAlignment="1">
      <alignment horizontal="center" vertical="center"/>
    </xf>
    <xf numFmtId="0" fontId="34" fillId="0" borderId="66" xfId="47" applyFont="1" applyBorder="1" applyAlignment="1">
      <alignment horizontal="left" vertical="center" wrapText="1"/>
    </xf>
    <xf numFmtId="0" fontId="34" fillId="0" borderId="55" xfId="47" applyFont="1" applyBorder="1" applyAlignment="1">
      <alignment horizontal="left" vertical="center" wrapText="1"/>
    </xf>
    <xf numFmtId="0" fontId="34" fillId="0" borderId="70" xfId="47" applyFont="1" applyBorder="1" applyAlignment="1">
      <alignment horizontal="left" vertical="center" wrapText="1"/>
    </xf>
    <xf numFmtId="0" fontId="34" fillId="0" borderId="33" xfId="47" applyFont="1" applyBorder="1" applyAlignment="1">
      <alignment horizontal="left" vertical="center" wrapText="1"/>
    </xf>
    <xf numFmtId="0" fontId="37" fillId="0" borderId="32" xfId="47" applyFont="1" applyBorder="1" applyAlignment="1">
      <alignment horizontal="left"/>
    </xf>
    <xf numFmtId="0" fontId="37" fillId="0" borderId="12" xfId="47" applyFont="1" applyFill="1" applyBorder="1" applyAlignment="1">
      <alignment horizontal="left"/>
    </xf>
    <xf numFmtId="0" fontId="19" fillId="0" borderId="12" xfId="47" applyBorder="1" applyAlignment="1">
      <alignment horizontal="left"/>
    </xf>
    <xf numFmtId="0" fontId="19" fillId="0" borderId="69" xfId="47" applyBorder="1"/>
    <xf numFmtId="0" fontId="29" fillId="0" borderId="12" xfId="47" applyFont="1" applyFill="1" applyBorder="1" applyAlignment="1">
      <alignment horizontal="left" vertical="center"/>
    </xf>
    <xf numFmtId="0" fontId="31" fillId="0" borderId="12" xfId="47" applyFont="1" applyFill="1" applyBorder="1" applyAlignment="1">
      <alignment horizontal="left" vertical="center"/>
    </xf>
    <xf numFmtId="0" fontId="31" fillId="0" borderId="18" xfId="47" applyFont="1" applyFill="1" applyBorder="1" applyAlignment="1">
      <alignment horizontal="center" vertical="center"/>
    </xf>
    <xf numFmtId="0" fontId="83" fillId="0" borderId="73" xfId="47" applyFont="1" applyBorder="1" applyAlignment="1">
      <alignment horizontal="left" vertical="center" wrapText="1"/>
    </xf>
    <xf numFmtId="0" fontId="83" fillId="0" borderId="13" xfId="47" applyFont="1" applyBorder="1" applyAlignment="1">
      <alignment horizontal="left" vertical="center" wrapText="1"/>
    </xf>
    <xf numFmtId="0" fontId="83" fillId="0" borderId="73" xfId="43" applyFont="1" applyBorder="1" applyAlignment="1">
      <alignment horizontal="left" vertical="center" wrapText="1"/>
    </xf>
    <xf numFmtId="0" fontId="83" fillId="0" borderId="13" xfId="43" applyFont="1" applyBorder="1" applyAlignment="1">
      <alignment horizontal="left" vertical="center" wrapText="1"/>
    </xf>
    <xf numFmtId="0" fontId="19" fillId="35" borderId="47" xfId="44" applyFont="1" applyFill="1" applyBorder="1" applyAlignment="1">
      <alignment horizontal="left" vertical="center"/>
    </xf>
    <xf numFmtId="0" fontId="19" fillId="35" borderId="0" xfId="44" applyFont="1" applyFill="1" applyBorder="1" applyAlignment="1">
      <alignment horizontal="left" vertical="center"/>
    </xf>
    <xf numFmtId="0" fontId="44" fillId="35" borderId="32" xfId="44" applyFont="1" applyFill="1" applyBorder="1" applyAlignment="1">
      <alignment horizontal="distributed" vertical="center"/>
    </xf>
    <xf numFmtId="0" fontId="19" fillId="35" borderId="32" xfId="0" applyFont="1" applyFill="1" applyBorder="1" applyAlignment="1">
      <alignment horizontal="distributed"/>
    </xf>
    <xf numFmtId="0" fontId="19" fillId="37" borderId="32" xfId="44" applyFont="1" applyFill="1" applyBorder="1" applyAlignment="1">
      <alignment horizontal="center" vertical="center"/>
    </xf>
    <xf numFmtId="0" fontId="19" fillId="35" borderId="18" xfId="0" applyFont="1" applyFill="1" applyBorder="1" applyAlignment="1">
      <alignment horizontal="distributed"/>
    </xf>
    <xf numFmtId="0" fontId="46" fillId="37" borderId="18" xfId="44" applyFont="1" applyFill="1" applyBorder="1" applyAlignment="1" applyProtection="1">
      <alignment horizontal="center" vertical="center"/>
      <protection locked="0"/>
    </xf>
    <xf numFmtId="0" fontId="19" fillId="37" borderId="11" xfId="44" applyFont="1" applyFill="1" applyBorder="1" applyAlignment="1" applyProtection="1">
      <alignment horizontal="center" vertical="center"/>
      <protection locked="0"/>
    </xf>
    <xf numFmtId="0" fontId="19" fillId="37" borderId="12" xfId="44" applyFont="1" applyFill="1" applyBorder="1" applyAlignment="1" applyProtection="1">
      <alignment horizontal="center" vertical="center"/>
      <protection locked="0"/>
    </xf>
    <xf numFmtId="0" fontId="19" fillId="37" borderId="13" xfId="44" applyFont="1" applyFill="1" applyBorder="1" applyAlignment="1" applyProtection="1">
      <alignment horizontal="center" vertical="center"/>
      <protection locked="0"/>
    </xf>
    <xf numFmtId="0" fontId="45" fillId="35" borderId="11" xfId="44" applyFont="1" applyFill="1" applyBorder="1" applyAlignment="1">
      <alignment horizontal="center" vertical="center" shrinkToFit="1"/>
    </xf>
    <xf numFmtId="0" fontId="45" fillId="35" borderId="12" xfId="44" applyFont="1" applyFill="1" applyBorder="1" applyAlignment="1">
      <alignment horizontal="center" vertical="center" shrinkToFit="1"/>
    </xf>
    <xf numFmtId="0" fontId="45" fillId="35" borderId="13" xfId="44" applyFont="1" applyFill="1" applyBorder="1" applyAlignment="1">
      <alignment horizontal="center" vertical="center" shrinkToFit="1"/>
    </xf>
    <xf numFmtId="0" fontId="19" fillId="35" borderId="18" xfId="44" applyFont="1" applyFill="1" applyBorder="1" applyAlignment="1">
      <alignment horizontal="right" vertical="center"/>
    </xf>
    <xf numFmtId="0" fontId="19" fillId="35" borderId="55" xfId="44" applyFont="1" applyFill="1" applyBorder="1" applyAlignment="1">
      <alignment horizontal="right" vertical="center"/>
    </xf>
    <xf numFmtId="0" fontId="48" fillId="35" borderId="0" xfId="44" applyFont="1" applyFill="1" applyBorder="1" applyAlignment="1">
      <alignment horizontal="left" vertical="top" wrapText="1"/>
    </xf>
    <xf numFmtId="0" fontId="19" fillId="35" borderId="0" xfId="44" applyFont="1" applyFill="1" applyAlignment="1">
      <alignment horizontal="left" vertical="center"/>
    </xf>
    <xf numFmtId="0" fontId="19" fillId="35" borderId="0" xfId="44" applyFont="1" applyFill="1" applyAlignment="1">
      <alignment horizontal="left" vertical="center" shrinkToFit="1"/>
    </xf>
    <xf numFmtId="0" fontId="28" fillId="35" borderId="86" xfId="44" applyFont="1" applyFill="1" applyBorder="1" applyAlignment="1">
      <alignment horizontal="center" vertical="center"/>
    </xf>
    <xf numFmtId="0" fontId="28" fillId="35" borderId="87" xfId="44" applyFont="1" applyFill="1" applyBorder="1" applyAlignment="1">
      <alignment horizontal="center" vertical="center"/>
    </xf>
    <xf numFmtId="182" fontId="28" fillId="35" borderId="56" xfId="44" applyNumberFormat="1" applyFont="1" applyFill="1" applyBorder="1" applyAlignment="1">
      <alignment horizontal="center" vertical="center"/>
    </xf>
    <xf numFmtId="182" fontId="28" fillId="35" borderId="33" xfId="44" applyNumberFormat="1" applyFont="1" applyFill="1" applyBorder="1" applyAlignment="1">
      <alignment horizontal="center" vertical="center"/>
    </xf>
    <xf numFmtId="0" fontId="51" fillId="35" borderId="50" xfId="44" applyFont="1" applyFill="1" applyBorder="1" applyAlignment="1">
      <alignment horizontal="center" vertical="center"/>
    </xf>
    <xf numFmtId="0" fontId="51" fillId="35" borderId="18" xfId="44" applyFont="1" applyFill="1" applyBorder="1" applyAlignment="1">
      <alignment horizontal="center" vertical="center"/>
    </xf>
    <xf numFmtId="0" fontId="51" fillId="35" borderId="45" xfId="44" applyFont="1" applyFill="1" applyBorder="1" applyAlignment="1">
      <alignment horizontal="center" vertical="center"/>
    </xf>
    <xf numFmtId="0" fontId="51" fillId="35" borderId="47" xfId="44" applyFont="1" applyFill="1" applyBorder="1" applyAlignment="1">
      <alignment horizontal="center" vertical="center"/>
    </xf>
    <xf numFmtId="0" fontId="51" fillId="35" borderId="0" xfId="44" applyFont="1" applyFill="1" applyBorder="1" applyAlignment="1">
      <alignment horizontal="center" vertical="center"/>
    </xf>
    <xf numFmtId="0" fontId="51" fillId="35" borderId="44" xfId="44" applyFont="1" applyFill="1" applyBorder="1" applyAlignment="1">
      <alignment horizontal="center" vertical="center"/>
    </xf>
    <xf numFmtId="0" fontId="51" fillId="35" borderId="56" xfId="44" applyFont="1" applyFill="1" applyBorder="1" applyAlignment="1">
      <alignment horizontal="center" vertical="center"/>
    </xf>
    <xf numFmtId="0" fontId="51" fillId="35" borderId="32" xfId="44" applyFont="1" applyFill="1" applyBorder="1" applyAlignment="1">
      <alignment horizontal="center" vertical="center"/>
    </xf>
    <xf numFmtId="0" fontId="51" fillId="35" borderId="43" xfId="44" applyFont="1" applyFill="1" applyBorder="1" applyAlignment="1">
      <alignment horizontal="center" vertical="center"/>
    </xf>
    <xf numFmtId="181" fontId="19" fillId="35" borderId="42" xfId="44" applyNumberFormat="1" applyFont="1" applyFill="1" applyBorder="1" applyAlignment="1">
      <alignment horizontal="center" vertical="center"/>
    </xf>
    <xf numFmtId="181" fontId="19" fillId="35" borderId="35" xfId="44" applyNumberFormat="1" applyFont="1" applyFill="1" applyBorder="1" applyAlignment="1">
      <alignment horizontal="center" vertical="center"/>
    </xf>
    <xf numFmtId="181" fontId="19" fillId="35" borderId="36" xfId="44" applyNumberFormat="1" applyFont="1" applyFill="1" applyBorder="1" applyAlignment="1">
      <alignment horizontal="center" vertical="center"/>
    </xf>
    <xf numFmtId="181" fontId="19" fillId="35" borderId="44" xfId="44" applyNumberFormat="1" applyFont="1" applyFill="1" applyBorder="1" applyAlignment="1">
      <alignment horizontal="center" vertical="center"/>
    </xf>
    <xf numFmtId="181" fontId="19" fillId="35" borderId="37" xfId="44" applyNumberFormat="1" applyFont="1" applyFill="1" applyBorder="1" applyAlignment="1">
      <alignment horizontal="center" vertical="center"/>
    </xf>
    <xf numFmtId="181" fontId="19" fillId="35" borderId="39" xfId="44" applyNumberFormat="1" applyFont="1" applyFill="1" applyBorder="1" applyAlignment="1">
      <alignment horizontal="center" vertical="center"/>
    </xf>
    <xf numFmtId="182" fontId="28" fillId="35" borderId="11" xfId="44" applyNumberFormat="1" applyFont="1" applyFill="1" applyBorder="1" applyAlignment="1">
      <alignment horizontal="center" vertical="center"/>
    </xf>
    <xf numFmtId="182" fontId="28" fillId="35" borderId="13" xfId="44" applyNumberFormat="1" applyFont="1" applyFill="1" applyBorder="1" applyAlignment="1">
      <alignment horizontal="center" vertical="center"/>
    </xf>
    <xf numFmtId="0" fontId="76" fillId="35" borderId="0" xfId="44" applyFont="1" applyFill="1" applyAlignment="1">
      <alignment horizontal="left" vertical="center" wrapText="1"/>
    </xf>
    <xf numFmtId="0" fontId="26" fillId="35" borderId="50" xfId="44" applyFont="1" applyFill="1" applyBorder="1" applyAlignment="1">
      <alignment horizontal="center" vertical="center"/>
    </xf>
    <xf numFmtId="0" fontId="0" fillId="35" borderId="18" xfId="0" applyFill="1" applyBorder="1" applyAlignment="1"/>
    <xf numFmtId="0" fontId="0" fillId="35" borderId="55" xfId="0" applyFill="1" applyBorder="1" applyAlignment="1"/>
    <xf numFmtId="0" fontId="0" fillId="35" borderId="56" xfId="0" applyFill="1" applyBorder="1" applyAlignment="1"/>
    <xf numFmtId="0" fontId="0" fillId="35" borderId="32" xfId="0" applyFill="1" applyBorder="1" applyAlignment="1"/>
    <xf numFmtId="0" fontId="0" fillId="35" borderId="33" xfId="0" applyFill="1" applyBorder="1" applyAlignment="1"/>
    <xf numFmtId="0" fontId="0" fillId="35" borderId="0" xfId="0" applyFill="1" applyBorder="1" applyAlignment="1"/>
    <xf numFmtId="0" fontId="0" fillId="35" borderId="31" xfId="0" applyFill="1" applyBorder="1" applyAlignment="1"/>
    <xf numFmtId="181" fontId="19" fillId="35" borderId="10" xfId="44" applyNumberFormat="1" applyFont="1" applyFill="1" applyBorder="1" applyAlignment="1">
      <alignment horizontal="center" vertical="center"/>
    </xf>
    <xf numFmtId="181" fontId="19" fillId="35" borderId="49" xfId="44" applyNumberFormat="1" applyFont="1" applyFill="1" applyBorder="1" applyAlignment="1">
      <alignment horizontal="center" vertical="center"/>
    </xf>
    <xf numFmtId="0" fontId="45" fillId="35" borderId="50" xfId="44" applyFont="1" applyFill="1" applyBorder="1" applyAlignment="1">
      <alignment horizontal="center" vertical="center"/>
    </xf>
    <xf numFmtId="0" fontId="45" fillId="35" borderId="18" xfId="44" applyFont="1" applyFill="1" applyBorder="1" applyAlignment="1">
      <alignment horizontal="center" vertical="center"/>
    </xf>
    <xf numFmtId="0" fontId="45" fillId="35" borderId="56" xfId="44" applyFont="1" applyFill="1" applyBorder="1" applyAlignment="1">
      <alignment horizontal="center" vertical="center"/>
    </xf>
    <xf numFmtId="0" fontId="45" fillId="35" borderId="32" xfId="44" applyFont="1" applyFill="1" applyBorder="1" applyAlignment="1">
      <alignment horizontal="center" vertical="center"/>
    </xf>
    <xf numFmtId="0" fontId="53" fillId="37" borderId="42" xfId="44" applyFont="1" applyFill="1" applyBorder="1" applyAlignment="1" applyProtection="1">
      <alignment horizontal="center" vertical="center" shrinkToFit="1"/>
      <protection locked="0"/>
    </xf>
    <xf numFmtId="0" fontId="53" fillId="37" borderId="34" xfId="44" applyFont="1" applyFill="1" applyBorder="1" applyAlignment="1" applyProtection="1">
      <alignment horizontal="center" vertical="center" shrinkToFit="1"/>
      <protection locked="0"/>
    </xf>
    <xf numFmtId="0" fontId="53" fillId="37" borderId="35" xfId="44" applyFont="1" applyFill="1" applyBorder="1" applyAlignment="1" applyProtection="1">
      <alignment horizontal="center" vertical="center" shrinkToFit="1"/>
      <protection locked="0"/>
    </xf>
    <xf numFmtId="0" fontId="53" fillId="37" borderId="37" xfId="44" applyFont="1" applyFill="1" applyBorder="1" applyAlignment="1" applyProtection="1">
      <alignment horizontal="center" vertical="center" shrinkToFit="1"/>
      <protection locked="0"/>
    </xf>
    <xf numFmtId="0" fontId="53" fillId="37" borderId="38" xfId="44" applyFont="1" applyFill="1" applyBorder="1" applyAlignment="1" applyProtection="1">
      <alignment horizontal="center" vertical="center" shrinkToFit="1"/>
      <protection locked="0"/>
    </xf>
    <xf numFmtId="0" fontId="53" fillId="37" borderId="39" xfId="44" applyFont="1" applyFill="1" applyBorder="1" applyAlignment="1" applyProtection="1">
      <alignment horizontal="center" vertical="center" shrinkToFit="1"/>
      <protection locked="0"/>
    </xf>
    <xf numFmtId="184" fontId="53" fillId="37" borderId="57" xfId="44" applyNumberFormat="1" applyFont="1" applyFill="1" applyBorder="1" applyAlignment="1" applyProtection="1">
      <alignment horizontal="center" vertical="center" shrinkToFit="1"/>
      <protection locked="0"/>
    </xf>
    <xf numFmtId="184" fontId="53" fillId="37" borderId="88" xfId="44" applyNumberFormat="1" applyFont="1" applyFill="1" applyBorder="1" applyAlignment="1" applyProtection="1">
      <alignment horizontal="center" vertical="center" shrinkToFit="1"/>
      <protection locked="0"/>
    </xf>
    <xf numFmtId="0" fontId="58" fillId="35" borderId="0" xfId="44" applyFont="1" applyFill="1" applyBorder="1" applyAlignment="1">
      <alignment horizontal="center" vertical="center"/>
    </xf>
    <xf numFmtId="0" fontId="54" fillId="35" borderId="32" xfId="0" applyFont="1" applyFill="1" applyBorder="1" applyAlignment="1">
      <alignment horizontal="distributed" vertical="center"/>
    </xf>
    <xf numFmtId="0" fontId="54" fillId="36" borderId="0" xfId="44" applyFont="1" applyFill="1" applyBorder="1" applyAlignment="1">
      <alignment horizontal="center" vertical="center"/>
    </xf>
    <xf numFmtId="0" fontId="54" fillId="35" borderId="18" xfId="0" applyFont="1" applyFill="1" applyBorder="1" applyAlignment="1">
      <alignment horizontal="distributed" vertical="center"/>
    </xf>
    <xf numFmtId="0" fontId="59" fillId="36" borderId="18" xfId="44" applyFont="1" applyFill="1" applyBorder="1" applyAlignment="1" applyProtection="1">
      <alignment horizontal="center" vertical="center"/>
      <protection locked="0"/>
    </xf>
    <xf numFmtId="0" fontId="54" fillId="35" borderId="49" xfId="44" applyFont="1" applyFill="1" applyBorder="1" applyAlignment="1">
      <alignment horizontal="center" vertical="center"/>
    </xf>
    <xf numFmtId="0" fontId="54" fillId="35" borderId="48" xfId="44" applyFont="1" applyFill="1" applyBorder="1" applyAlignment="1">
      <alignment horizontal="center" vertical="center"/>
    </xf>
    <xf numFmtId="0" fontId="54" fillId="35" borderId="69" xfId="44" applyFont="1" applyFill="1" applyBorder="1" applyAlignment="1">
      <alignment horizontal="center" vertical="center"/>
    </xf>
    <xf numFmtId="0" fontId="54" fillId="35" borderId="47" xfId="44" applyFont="1" applyFill="1" applyBorder="1" applyAlignment="1">
      <alignment horizontal="left" vertical="center"/>
    </xf>
    <xf numFmtId="0" fontId="54" fillId="35" borderId="0" xfId="44" applyFont="1" applyFill="1" applyBorder="1" applyAlignment="1">
      <alignment horizontal="left" vertical="center"/>
    </xf>
    <xf numFmtId="0" fontId="44" fillId="35" borderId="50" xfId="44" applyFont="1" applyFill="1" applyBorder="1" applyAlignment="1">
      <alignment horizontal="center" vertical="center" wrapText="1"/>
    </xf>
    <xf numFmtId="0" fontId="44" fillId="35" borderId="18" xfId="44" applyFont="1" applyFill="1" applyBorder="1" applyAlignment="1">
      <alignment horizontal="center" vertical="center" wrapText="1"/>
    </xf>
    <xf numFmtId="0" fontId="44" fillId="35" borderId="47" xfId="44" applyFont="1" applyFill="1" applyBorder="1" applyAlignment="1">
      <alignment horizontal="center" vertical="center" wrapText="1"/>
    </xf>
    <xf numFmtId="0" fontId="44" fillId="35" borderId="0" xfId="44" applyFont="1" applyFill="1" applyBorder="1" applyAlignment="1">
      <alignment horizontal="center" vertical="center" wrapText="1"/>
    </xf>
    <xf numFmtId="0" fontId="44" fillId="35" borderId="56" xfId="44" applyFont="1" applyFill="1" applyBorder="1" applyAlignment="1">
      <alignment horizontal="center" vertical="center" wrapText="1"/>
    </xf>
    <xf numFmtId="0" fontId="44" fillId="35" borderId="32" xfId="44" applyFont="1" applyFill="1" applyBorder="1" applyAlignment="1">
      <alignment horizontal="center" vertical="center" wrapText="1"/>
    </xf>
    <xf numFmtId="0" fontId="82" fillId="36" borderId="42" xfId="44" applyFont="1" applyFill="1" applyBorder="1" applyAlignment="1" applyProtection="1">
      <alignment horizontal="center" vertical="center"/>
      <protection locked="0"/>
    </xf>
    <xf numFmtId="0" fontId="82" fillId="36" borderId="34" xfId="44" applyFont="1" applyFill="1" applyBorder="1" applyAlignment="1" applyProtection="1">
      <alignment horizontal="center" vertical="center"/>
      <protection locked="0"/>
    </xf>
    <xf numFmtId="0" fontId="82" fillId="36" borderId="35" xfId="44" applyFont="1" applyFill="1" applyBorder="1" applyAlignment="1" applyProtection="1">
      <alignment horizontal="center" vertical="center"/>
      <protection locked="0"/>
    </xf>
    <xf numFmtId="0" fontId="82" fillId="36" borderId="36" xfId="44" applyFont="1" applyFill="1" applyBorder="1" applyAlignment="1" applyProtection="1">
      <alignment horizontal="center" vertical="center"/>
      <protection locked="0"/>
    </xf>
    <xf numFmtId="0" fontId="82" fillId="36" borderId="0" xfId="44" applyFont="1" applyFill="1" applyBorder="1" applyAlignment="1" applyProtection="1">
      <alignment horizontal="center" vertical="center"/>
      <protection locked="0"/>
    </xf>
    <xf numFmtId="0" fontId="82" fillId="36" borderId="44" xfId="44" applyFont="1" applyFill="1" applyBorder="1" applyAlignment="1" applyProtection="1">
      <alignment horizontal="center" vertical="center"/>
      <protection locked="0"/>
    </xf>
    <xf numFmtId="0" fontId="82" fillId="36" borderId="37" xfId="44" applyFont="1" applyFill="1" applyBorder="1" applyAlignment="1" applyProtection="1">
      <alignment horizontal="center" vertical="center"/>
      <protection locked="0"/>
    </xf>
    <xf numFmtId="0" fontId="82" fillId="36" borderId="38" xfId="44" applyFont="1" applyFill="1" applyBorder="1" applyAlignment="1" applyProtection="1">
      <alignment horizontal="center" vertical="center"/>
      <protection locked="0"/>
    </xf>
    <xf numFmtId="0" fontId="82" fillId="36" borderId="39" xfId="44" applyFont="1" applyFill="1" applyBorder="1" applyAlignment="1" applyProtection="1">
      <alignment horizontal="center" vertical="center"/>
      <protection locked="0"/>
    </xf>
    <xf numFmtId="184" fontId="49" fillId="35" borderId="46" xfId="44" applyNumberFormat="1" applyFont="1" applyFill="1" applyBorder="1" applyAlignment="1" applyProtection="1">
      <alignment horizontal="center" vertical="center" shrinkToFit="1"/>
    </xf>
    <xf numFmtId="184" fontId="49" fillId="35" borderId="54" xfId="44" applyNumberFormat="1" applyFont="1" applyFill="1" applyBorder="1" applyAlignment="1" applyProtection="1">
      <alignment horizontal="center" vertical="center" shrinkToFit="1"/>
    </xf>
    <xf numFmtId="184" fontId="64" fillId="35" borderId="18" xfId="44" applyNumberFormat="1" applyFont="1" applyFill="1" applyBorder="1" applyAlignment="1" applyProtection="1">
      <alignment horizontal="center" vertical="center"/>
      <protection locked="0"/>
    </xf>
    <xf numFmtId="184" fontId="64" fillId="35" borderId="45" xfId="44" applyNumberFormat="1" applyFont="1" applyFill="1" applyBorder="1" applyAlignment="1" applyProtection="1">
      <alignment horizontal="center" vertical="center"/>
      <protection locked="0"/>
    </xf>
    <xf numFmtId="184" fontId="64" fillId="35" borderId="38" xfId="44" applyNumberFormat="1" applyFont="1" applyFill="1" applyBorder="1" applyAlignment="1" applyProtection="1">
      <alignment horizontal="center" vertical="center"/>
      <protection locked="0"/>
    </xf>
    <xf numFmtId="184" fontId="64" fillId="35" borderId="39" xfId="44" applyNumberFormat="1" applyFont="1" applyFill="1" applyBorder="1" applyAlignment="1" applyProtection="1">
      <alignment horizontal="center" vertical="center"/>
      <protection locked="0"/>
    </xf>
    <xf numFmtId="0" fontId="54" fillId="35" borderId="18" xfId="44" applyFont="1" applyFill="1" applyBorder="1" applyAlignment="1">
      <alignment horizontal="right" vertical="center"/>
    </xf>
    <xf numFmtId="0" fontId="54" fillId="35" borderId="55" xfId="44" applyFont="1" applyFill="1" applyBorder="1" applyAlignment="1">
      <alignment horizontal="right" vertical="center"/>
    </xf>
    <xf numFmtId="0" fontId="28" fillId="35" borderId="0" xfId="44" applyFont="1" applyFill="1" applyBorder="1" applyAlignment="1">
      <alignment horizontal="center" vertical="center" wrapText="1"/>
    </xf>
    <xf numFmtId="0" fontId="28" fillId="35" borderId="32" xfId="44" applyFont="1" applyFill="1" applyBorder="1" applyAlignment="1">
      <alignment horizontal="center" vertical="center" wrapText="1"/>
    </xf>
    <xf numFmtId="181" fontId="56" fillId="35" borderId="49" xfId="44" applyNumberFormat="1" applyFont="1" applyFill="1" applyBorder="1" applyAlignment="1">
      <alignment horizontal="center" vertical="center"/>
    </xf>
    <xf numFmtId="181" fontId="56" fillId="35" borderId="48" xfId="44" applyNumberFormat="1" applyFont="1" applyFill="1" applyBorder="1" applyAlignment="1">
      <alignment horizontal="center" vertical="center"/>
    </xf>
    <xf numFmtId="0" fontId="54" fillId="35" borderId="47" xfId="44" applyFont="1" applyFill="1" applyBorder="1" applyAlignment="1">
      <alignment horizontal="left" vertical="center" shrinkToFit="1"/>
    </xf>
    <xf numFmtId="0" fontId="54" fillId="35" borderId="0" xfId="44" applyFont="1" applyFill="1" applyBorder="1" applyAlignment="1">
      <alignment horizontal="left" vertical="center" shrinkToFit="1"/>
    </xf>
    <xf numFmtId="0" fontId="54" fillId="35" borderId="75" xfId="44" applyFont="1" applyFill="1" applyBorder="1" applyAlignment="1">
      <alignment horizontal="center" vertical="center" wrapText="1"/>
    </xf>
    <xf numFmtId="0" fontId="54" fillId="35" borderId="122" xfId="44" applyFont="1" applyFill="1" applyBorder="1" applyAlignment="1">
      <alignment horizontal="center" vertical="center" wrapText="1"/>
    </xf>
    <xf numFmtId="0" fontId="54" fillId="35" borderId="76" xfId="44" applyFont="1" applyFill="1" applyBorder="1" applyAlignment="1">
      <alignment horizontal="center" vertical="center" wrapText="1"/>
    </xf>
    <xf numFmtId="181" fontId="62" fillId="35" borderId="121" xfId="44" applyNumberFormat="1" applyFont="1" applyFill="1" applyBorder="1" applyAlignment="1">
      <alignment horizontal="center" vertical="center"/>
    </xf>
    <xf numFmtId="181" fontId="62" fillId="35" borderId="65" xfId="44" applyNumberFormat="1" applyFont="1" applyFill="1" applyBorder="1" applyAlignment="1">
      <alignment horizontal="center" vertical="center"/>
    </xf>
    <xf numFmtId="181" fontId="62" fillId="35" borderId="96" xfId="44" applyNumberFormat="1" applyFont="1" applyFill="1" applyBorder="1" applyAlignment="1">
      <alignment horizontal="center" vertical="center"/>
    </xf>
    <xf numFmtId="181" fontId="62" fillId="35" borderId="123" xfId="44" applyNumberFormat="1" applyFont="1" applyFill="1" applyBorder="1" applyAlignment="1">
      <alignment horizontal="center" vertical="center"/>
    </xf>
    <xf numFmtId="181" fontId="62" fillId="35" borderId="124" xfId="44" applyNumberFormat="1" applyFont="1" applyFill="1" applyBorder="1" applyAlignment="1">
      <alignment horizontal="center" vertical="center"/>
    </xf>
    <xf numFmtId="181" fontId="62" fillId="35" borderId="80" xfId="44" applyNumberFormat="1" applyFont="1" applyFill="1" applyBorder="1" applyAlignment="1">
      <alignment horizontal="center" vertical="center"/>
    </xf>
    <xf numFmtId="0" fontId="54" fillId="35" borderId="86" xfId="44" applyFont="1" applyFill="1" applyBorder="1" applyAlignment="1">
      <alignment horizontal="center" vertical="center"/>
    </xf>
    <xf numFmtId="0" fontId="54" fillId="35" borderId="87" xfId="44" applyFont="1" applyFill="1" applyBorder="1" applyAlignment="1">
      <alignment horizontal="center" vertical="center"/>
    </xf>
    <xf numFmtId="184" fontId="82" fillId="35" borderId="51" xfId="44" applyNumberFormat="1" applyFont="1" applyFill="1" applyBorder="1" applyAlignment="1" applyProtection="1">
      <alignment horizontal="center" vertical="center"/>
      <protection locked="0"/>
    </xf>
    <xf numFmtId="184" fontId="82" fillId="35" borderId="18" xfId="44" applyNumberFormat="1" applyFont="1" applyFill="1" applyBorder="1" applyAlignment="1" applyProtection="1">
      <alignment horizontal="center" vertical="center"/>
      <protection locked="0"/>
    </xf>
    <xf numFmtId="184" fontId="82" fillId="35" borderId="45" xfId="44" applyNumberFormat="1" applyFont="1" applyFill="1" applyBorder="1" applyAlignment="1" applyProtection="1">
      <alignment horizontal="center" vertical="center"/>
      <protection locked="0"/>
    </xf>
    <xf numFmtId="184" fontId="82" fillId="35" borderId="37" xfId="44" applyNumberFormat="1" applyFont="1" applyFill="1" applyBorder="1" applyAlignment="1" applyProtection="1">
      <alignment horizontal="center" vertical="center"/>
      <protection locked="0"/>
    </xf>
    <xf numFmtId="184" fontId="82" fillId="35" borderId="38" xfId="44" applyNumberFormat="1" applyFont="1" applyFill="1" applyBorder="1" applyAlignment="1" applyProtection="1">
      <alignment horizontal="center" vertical="center"/>
      <protection locked="0"/>
    </xf>
    <xf numFmtId="184" fontId="82" fillId="35" borderId="39" xfId="44" applyNumberFormat="1" applyFont="1" applyFill="1" applyBorder="1" applyAlignment="1" applyProtection="1">
      <alignment horizontal="center" vertical="center"/>
      <protection locked="0"/>
    </xf>
    <xf numFmtId="182" fontId="54" fillId="35" borderId="56" xfId="44" applyNumberFormat="1" applyFont="1" applyFill="1" applyBorder="1" applyAlignment="1">
      <alignment horizontal="center" vertical="center"/>
    </xf>
    <xf numFmtId="182" fontId="54" fillId="35" borderId="33" xfId="44" applyNumberFormat="1" applyFont="1" applyFill="1" applyBorder="1" applyAlignment="1">
      <alignment horizontal="center" vertical="center"/>
    </xf>
    <xf numFmtId="0" fontId="28" fillId="35" borderId="0" xfId="44" applyFont="1" applyFill="1" applyBorder="1" applyAlignment="1">
      <alignment horizontal="left" vertical="center" wrapText="1"/>
    </xf>
    <xf numFmtId="0" fontId="49" fillId="35" borderId="0" xfId="44" applyFont="1" applyFill="1" applyBorder="1" applyAlignment="1">
      <alignment horizontal="left" vertical="center" wrapText="1"/>
    </xf>
    <xf numFmtId="0" fontId="49" fillId="35" borderId="32" xfId="44" applyFont="1" applyFill="1" applyBorder="1" applyAlignment="1">
      <alignment horizontal="left" vertical="center" wrapText="1"/>
    </xf>
    <xf numFmtId="182" fontId="54" fillId="35" borderId="11" xfId="44" applyNumberFormat="1" applyFont="1" applyFill="1" applyBorder="1" applyAlignment="1">
      <alignment horizontal="center" vertical="center"/>
    </xf>
    <xf numFmtId="182" fontId="54" fillId="35" borderId="13" xfId="44" applyNumberFormat="1" applyFont="1" applyFill="1" applyBorder="1" applyAlignment="1">
      <alignment horizontal="center" vertical="center"/>
    </xf>
    <xf numFmtId="184" fontId="49" fillId="35" borderId="53" xfId="44" applyNumberFormat="1" applyFont="1" applyFill="1" applyBorder="1" applyAlignment="1" applyProtection="1">
      <alignment horizontal="center" vertical="center" shrinkToFit="1"/>
    </xf>
    <xf numFmtId="0" fontId="44" fillId="35" borderId="49" xfId="44" applyFont="1" applyFill="1" applyBorder="1" applyAlignment="1">
      <alignment horizontal="center" vertical="center"/>
    </xf>
    <xf numFmtId="0" fontId="44" fillId="35" borderId="69" xfId="44" applyFont="1" applyFill="1" applyBorder="1" applyAlignment="1">
      <alignment horizontal="center" vertical="center"/>
    </xf>
    <xf numFmtId="0" fontId="54" fillId="36" borderId="49" xfId="44" applyFont="1" applyFill="1" applyBorder="1" applyAlignment="1" applyProtection="1">
      <alignment horizontal="center" vertical="center"/>
      <protection locked="0"/>
    </xf>
    <xf numFmtId="0" fontId="54" fillId="36" borderId="69" xfId="44" applyFont="1" applyFill="1" applyBorder="1" applyAlignment="1" applyProtection="1">
      <alignment horizontal="center" vertical="center"/>
      <protection locked="0"/>
    </xf>
    <xf numFmtId="0" fontId="54" fillId="35" borderId="0" xfId="44" applyFont="1" applyFill="1" applyBorder="1" applyAlignment="1">
      <alignment horizontal="right" vertical="center"/>
    </xf>
    <xf numFmtId="0" fontId="54" fillId="35" borderId="0" xfId="44" applyFont="1" applyFill="1" applyAlignment="1">
      <alignment horizontal="left" vertical="center"/>
    </xf>
    <xf numFmtId="0" fontId="44" fillId="35" borderId="11" xfId="44" applyFont="1" applyFill="1" applyBorder="1" applyAlignment="1">
      <alignment horizontal="center" vertical="center"/>
    </xf>
    <xf numFmtId="0" fontId="44" fillId="35" borderId="12" xfId="44" applyFont="1" applyFill="1" applyBorder="1" applyAlignment="1">
      <alignment horizontal="center" vertical="center"/>
    </xf>
    <xf numFmtId="0" fontId="44" fillId="35" borderId="13" xfId="44" applyFont="1" applyFill="1" applyBorder="1" applyAlignment="1">
      <alignment horizontal="center" vertical="center"/>
    </xf>
    <xf numFmtId="184" fontId="82" fillId="35" borderId="36" xfId="44" applyNumberFormat="1" applyFont="1" applyFill="1" applyBorder="1" applyAlignment="1" applyProtection="1">
      <alignment horizontal="center" vertical="center"/>
      <protection locked="0"/>
    </xf>
    <xf numFmtId="184" fontId="82" fillId="35" borderId="0" xfId="44" applyNumberFormat="1" applyFont="1" applyFill="1" applyBorder="1" applyAlignment="1" applyProtection="1">
      <alignment horizontal="center" vertical="center"/>
      <protection locked="0"/>
    </xf>
    <xf numFmtId="184" fontId="82" fillId="35" borderId="44" xfId="44" applyNumberFormat="1" applyFont="1" applyFill="1" applyBorder="1" applyAlignment="1" applyProtection="1">
      <alignment horizontal="center" vertical="center"/>
      <protection locked="0"/>
    </xf>
    <xf numFmtId="0" fontId="56" fillId="35" borderId="0" xfId="0" applyFont="1" applyFill="1" applyAlignment="1">
      <alignment horizontal="left" vertical="top" wrapText="1"/>
    </xf>
    <xf numFmtId="0" fontId="54" fillId="35" borderId="0" xfId="44" applyFont="1" applyFill="1" applyBorder="1" applyAlignment="1">
      <alignment horizontal="center" vertical="center" wrapText="1"/>
    </xf>
    <xf numFmtId="181" fontId="54" fillId="35" borderId="0" xfId="44" applyNumberFormat="1" applyFont="1" applyFill="1" applyBorder="1" applyAlignment="1">
      <alignment horizontal="center" vertical="center"/>
    </xf>
    <xf numFmtId="0" fontId="21" fillId="0" borderId="22" xfId="43" applyBorder="1" applyAlignment="1">
      <alignment vertical="center"/>
    </xf>
    <xf numFmtId="0" fontId="21" fillId="0" borderId="23" xfId="43" applyBorder="1" applyAlignment="1">
      <alignment vertical="center"/>
    </xf>
    <xf numFmtId="0" fontId="21" fillId="0" borderId="24" xfId="43" applyBorder="1" applyAlignment="1">
      <alignment vertical="center"/>
    </xf>
    <xf numFmtId="0" fontId="21" fillId="0" borderId="25" xfId="43" applyBorder="1" applyAlignment="1">
      <alignment vertical="center"/>
    </xf>
    <xf numFmtId="0" fontId="21" fillId="0" borderId="26" xfId="43" applyBorder="1" applyAlignment="1">
      <alignment vertical="center"/>
    </xf>
    <xf numFmtId="0" fontId="21" fillId="0" borderId="27" xfId="43" applyBorder="1" applyAlignment="1">
      <alignment vertical="center"/>
    </xf>
    <xf numFmtId="0" fontId="21" fillId="0" borderId="28" xfId="43" applyBorder="1" applyAlignment="1">
      <alignment vertical="center"/>
    </xf>
    <xf numFmtId="0" fontId="21" fillId="0" borderId="29" xfId="43" applyBorder="1" applyAlignment="1">
      <alignment vertical="center"/>
    </xf>
    <xf numFmtId="0" fontId="21" fillId="0" borderId="30" xfId="43" applyBorder="1" applyAlignment="1">
      <alignment vertical="center"/>
    </xf>
    <xf numFmtId="0" fontId="21" fillId="34" borderId="14" xfId="43" applyFont="1" applyFill="1" applyBorder="1" applyAlignment="1">
      <alignment horizontal="center" vertical="center"/>
    </xf>
    <xf numFmtId="0" fontId="21" fillId="34" borderId="15" xfId="43" applyFont="1" applyFill="1" applyBorder="1" applyAlignment="1">
      <alignment horizontal="center" vertical="center"/>
    </xf>
    <xf numFmtId="0" fontId="21" fillId="33" borderId="14" xfId="43" applyFont="1" applyFill="1" applyBorder="1" applyAlignment="1">
      <alignment horizontal="center" vertical="center"/>
    </xf>
    <xf numFmtId="0" fontId="21" fillId="33" borderId="15" xfId="43" applyFont="1" applyFill="1" applyBorder="1" applyAlignment="1">
      <alignment horizontal="center" vertical="center"/>
    </xf>
    <xf numFmtId="0" fontId="21" fillId="33" borderId="14" xfId="43" applyFont="1" applyFill="1" applyBorder="1" applyAlignment="1">
      <alignment horizontal="center" vertical="center" wrapText="1"/>
    </xf>
    <xf numFmtId="0" fontId="21" fillId="33" borderId="20" xfId="43" applyFont="1" applyFill="1" applyBorder="1" applyAlignment="1">
      <alignment horizontal="center" vertical="center" wrapText="1"/>
    </xf>
    <xf numFmtId="0" fontId="21" fillId="33" borderId="21" xfId="43" applyFont="1" applyFill="1" applyBorder="1" applyAlignment="1">
      <alignment horizontal="center" vertical="center"/>
    </xf>
  </cellXfs>
  <cellStyles count="48">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桁区切り 2" xfId="46"/>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標準 4" xfId="45"/>
    <cellStyle name="標準 5" xfId="47"/>
    <cellStyle name="標準_H17.9太陽光運用問題点_H19-10-簡易計算書（PV）" xfId="44"/>
    <cellStyle name="良い" xfId="6" builtinId="26" customBuiltin="1"/>
  </cellStyles>
  <dxfs count="82">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ont>
        <b/>
        <i val="0"/>
        <condense val="0"/>
        <extend val="0"/>
        <color indexed="10"/>
      </font>
      <fill>
        <patternFill patternType="none">
          <bgColor indexed="65"/>
        </patternFill>
      </fill>
    </dxf>
    <dxf>
      <fill>
        <patternFill patternType="none">
          <bgColor indexed="65"/>
        </patternFill>
      </fill>
    </dxf>
    <dxf>
      <font>
        <condense val="0"/>
        <extend val="0"/>
        <color indexed="10"/>
      </font>
      <border>
        <left style="thin">
          <color indexed="10"/>
        </left>
        <right style="thin">
          <color indexed="10"/>
        </right>
        <top style="thin">
          <color indexed="10"/>
        </top>
        <bottom style="thin">
          <color indexed="10"/>
        </bottom>
      </border>
    </dxf>
    <dxf>
      <font>
        <condense val="0"/>
        <extend val="0"/>
        <color indexed="9"/>
      </font>
      <border>
        <left/>
        <right/>
        <top/>
        <bottom/>
      </border>
    </dxf>
  </dxfs>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6</xdr:col>
      <xdr:colOff>137584</xdr:colOff>
      <xdr:row>0</xdr:row>
      <xdr:rowOff>137583</xdr:rowOff>
    </xdr:from>
    <xdr:to>
      <xdr:col>11</xdr:col>
      <xdr:colOff>249465</xdr:colOff>
      <xdr:row>4</xdr:row>
      <xdr:rowOff>87690</xdr:rowOff>
    </xdr:to>
    <xdr:sp macro="" textlink="">
      <xdr:nvSpPr>
        <xdr:cNvPr id="3" name="メモ 2"/>
        <xdr:cNvSpPr/>
      </xdr:nvSpPr>
      <xdr:spPr>
        <a:xfrm>
          <a:off x="11144251" y="137583"/>
          <a:ext cx="3551464" cy="775607"/>
        </a:xfrm>
        <a:prstGeom prst="foldedCorner">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■改版履歴</a:t>
          </a:r>
        </a:p>
        <a:p>
          <a:pPr algn="l"/>
          <a:r>
            <a:rPr kumimoji="1" lang="ja-JP" altLang="en-US" sz="1100"/>
            <a:t>　　</a:t>
          </a:r>
          <a:r>
            <a:rPr kumimoji="1" lang="en-US" altLang="ja-JP" sz="1100"/>
            <a:t>H27.1.19</a:t>
          </a:r>
          <a:r>
            <a:rPr kumimoji="1" lang="ja-JP" altLang="en-US" sz="1100"/>
            <a:t>　添付資料項目を追加しました。</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200025</xdr:colOff>
      <xdr:row>0</xdr:row>
      <xdr:rowOff>0</xdr:rowOff>
    </xdr:from>
    <xdr:to>
      <xdr:col>21</xdr:col>
      <xdr:colOff>257175</xdr:colOff>
      <xdr:row>0</xdr:row>
      <xdr:rowOff>0</xdr:rowOff>
    </xdr:to>
    <xdr:sp macro="" textlink="">
      <xdr:nvSpPr>
        <xdr:cNvPr id="2" name="Oval 1"/>
        <xdr:cNvSpPr>
          <a:spLocks noChangeArrowheads="1"/>
        </xdr:cNvSpPr>
      </xdr:nvSpPr>
      <xdr:spPr bwMode="auto">
        <a:xfrm>
          <a:off x="9991725" y="0"/>
          <a:ext cx="561975" cy="0"/>
        </a:xfrm>
        <a:prstGeom prst="ellips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628650</xdr:colOff>
      <xdr:row>12</xdr:row>
      <xdr:rowOff>0</xdr:rowOff>
    </xdr:from>
    <xdr:to>
      <xdr:col>14</xdr:col>
      <xdr:colOff>514350</xdr:colOff>
      <xdr:row>15</xdr:row>
      <xdr:rowOff>114300</xdr:rowOff>
    </xdr:to>
    <xdr:sp macro="" textlink="">
      <xdr:nvSpPr>
        <xdr:cNvPr id="2" name="Text Box 3"/>
        <xdr:cNvSpPr txBox="1">
          <a:spLocks noChangeArrowheads="1"/>
        </xdr:cNvSpPr>
      </xdr:nvSpPr>
      <xdr:spPr bwMode="auto">
        <a:xfrm>
          <a:off x="5381625" y="2190750"/>
          <a:ext cx="159067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ﾊﾟﾜｰｺﾝﾃﾞｨｼｮﾅ（PCS）</a:t>
          </a:r>
        </a:p>
        <a:p>
          <a:pPr algn="l" rtl="0">
            <a:lnSpc>
              <a:spcPts val="1100"/>
            </a:lnSpc>
            <a:defRPr sz="1000"/>
          </a:pPr>
          <a:r>
            <a:rPr lang="ja-JP" altLang="en-US" sz="1000" b="0" i="0" u="none" strike="noStrike" baseline="0">
              <a:solidFill>
                <a:srgbClr val="000000"/>
              </a:solidFill>
              <a:latin typeface="ＭＳ Ｐゴシック"/>
              <a:ea typeface="ＭＳ Ｐゴシック"/>
            </a:rPr>
            <a:t>発電容量：　P　kW</a:t>
          </a:r>
        </a:p>
        <a:p>
          <a:pPr algn="l" rtl="0">
            <a:lnSpc>
              <a:spcPts val="1100"/>
            </a:lnSpc>
            <a:defRPr sz="1000"/>
          </a:pPr>
          <a:r>
            <a:rPr lang="ja-JP" altLang="en-US" sz="1000" b="0" i="0" u="none" strike="noStrike" baseline="0">
              <a:solidFill>
                <a:srgbClr val="000000"/>
              </a:solidFill>
              <a:latin typeface="ＭＳ Ｐゴシック"/>
              <a:ea typeface="ＭＳ Ｐゴシック"/>
            </a:rPr>
            <a:t>（運転力率は1として計算）</a:t>
          </a:r>
        </a:p>
      </xdr:txBody>
    </xdr:sp>
    <xdr:clientData/>
  </xdr:twoCellAnchor>
  <xdr:twoCellAnchor>
    <xdr:from>
      <xdr:col>5</xdr:col>
      <xdr:colOff>419100</xdr:colOff>
      <xdr:row>36</xdr:row>
      <xdr:rowOff>95250</xdr:rowOff>
    </xdr:from>
    <xdr:to>
      <xdr:col>6</xdr:col>
      <xdr:colOff>219075</xdr:colOff>
      <xdr:row>36</xdr:row>
      <xdr:rowOff>95250</xdr:rowOff>
    </xdr:to>
    <xdr:sp macro="" textlink="">
      <xdr:nvSpPr>
        <xdr:cNvPr id="3" name="Line 4"/>
        <xdr:cNvSpPr>
          <a:spLocks noChangeShapeType="1"/>
        </xdr:cNvSpPr>
      </xdr:nvSpPr>
      <xdr:spPr bwMode="auto">
        <a:xfrm>
          <a:off x="2209800" y="6172200"/>
          <a:ext cx="4572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36</xdr:row>
      <xdr:rowOff>104775</xdr:rowOff>
    </xdr:from>
    <xdr:to>
      <xdr:col>13</xdr:col>
      <xdr:colOff>38100</xdr:colOff>
      <xdr:row>36</xdr:row>
      <xdr:rowOff>104775</xdr:rowOff>
    </xdr:to>
    <xdr:sp macro="" textlink="">
      <xdr:nvSpPr>
        <xdr:cNvPr id="4" name="Line 5"/>
        <xdr:cNvSpPr>
          <a:spLocks noChangeShapeType="1"/>
        </xdr:cNvSpPr>
      </xdr:nvSpPr>
      <xdr:spPr bwMode="auto">
        <a:xfrm>
          <a:off x="5743575" y="6181725"/>
          <a:ext cx="5238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485775</xdr:colOff>
      <xdr:row>13</xdr:row>
      <xdr:rowOff>114300</xdr:rowOff>
    </xdr:from>
    <xdr:ext cx="484363" cy="185179"/>
    <xdr:sp macro="" textlink="">
      <xdr:nvSpPr>
        <xdr:cNvPr id="5" name="Text Box 6"/>
        <xdr:cNvSpPr txBox="1">
          <a:spLocks noChangeArrowheads="1"/>
        </xdr:cNvSpPr>
      </xdr:nvSpPr>
      <xdr:spPr bwMode="auto">
        <a:xfrm>
          <a:off x="800100" y="2466975"/>
          <a:ext cx="484363"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電線路A</a:t>
          </a:r>
        </a:p>
      </xdr:txBody>
    </xdr:sp>
    <xdr:clientData/>
  </xdr:oneCellAnchor>
  <xdr:twoCellAnchor>
    <xdr:from>
      <xdr:col>2</xdr:col>
      <xdr:colOff>247650</xdr:colOff>
      <xdr:row>9</xdr:row>
      <xdr:rowOff>104775</xdr:rowOff>
    </xdr:from>
    <xdr:to>
      <xdr:col>3</xdr:col>
      <xdr:colOff>638175</xdr:colOff>
      <xdr:row>9</xdr:row>
      <xdr:rowOff>104775</xdr:rowOff>
    </xdr:to>
    <xdr:sp macro="" textlink="">
      <xdr:nvSpPr>
        <xdr:cNvPr id="6" name="Line 7"/>
        <xdr:cNvSpPr>
          <a:spLocks noChangeShapeType="1"/>
        </xdr:cNvSpPr>
      </xdr:nvSpPr>
      <xdr:spPr bwMode="auto">
        <a:xfrm>
          <a:off x="561975" y="1771650"/>
          <a:ext cx="104775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123825</xdr:colOff>
      <xdr:row>8</xdr:row>
      <xdr:rowOff>9525</xdr:rowOff>
    </xdr:from>
    <xdr:to>
      <xdr:col>7</xdr:col>
      <xdr:colOff>485775</xdr:colOff>
      <xdr:row>10</xdr:row>
      <xdr:rowOff>152400</xdr:rowOff>
    </xdr:to>
    <xdr:sp macro="" textlink="">
      <xdr:nvSpPr>
        <xdr:cNvPr id="7" name="Rectangle 8"/>
        <xdr:cNvSpPr>
          <a:spLocks noChangeArrowheads="1"/>
        </xdr:cNvSpPr>
      </xdr:nvSpPr>
      <xdr:spPr bwMode="auto">
        <a:xfrm>
          <a:off x="2571750" y="1514475"/>
          <a:ext cx="590550" cy="52387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7</xdr:col>
      <xdr:colOff>495300</xdr:colOff>
      <xdr:row>9</xdr:row>
      <xdr:rowOff>95250</xdr:rowOff>
    </xdr:from>
    <xdr:to>
      <xdr:col>9</xdr:col>
      <xdr:colOff>276225</xdr:colOff>
      <xdr:row>9</xdr:row>
      <xdr:rowOff>95250</xdr:rowOff>
    </xdr:to>
    <xdr:sp macro="" textlink="">
      <xdr:nvSpPr>
        <xdr:cNvPr id="8" name="Line 9"/>
        <xdr:cNvSpPr>
          <a:spLocks noChangeShapeType="1"/>
        </xdr:cNvSpPr>
      </xdr:nvSpPr>
      <xdr:spPr bwMode="auto">
        <a:xfrm>
          <a:off x="3171825" y="1762125"/>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247650</xdr:colOff>
      <xdr:row>10</xdr:row>
      <xdr:rowOff>0</xdr:rowOff>
    </xdr:from>
    <xdr:to>
      <xdr:col>2</xdr:col>
      <xdr:colOff>247650</xdr:colOff>
      <xdr:row>14</xdr:row>
      <xdr:rowOff>0</xdr:rowOff>
    </xdr:to>
    <xdr:sp macro="" textlink="">
      <xdr:nvSpPr>
        <xdr:cNvPr id="9" name="Line 10"/>
        <xdr:cNvSpPr>
          <a:spLocks noChangeShapeType="1"/>
        </xdr:cNvSpPr>
      </xdr:nvSpPr>
      <xdr:spPr bwMode="auto">
        <a:xfrm>
          <a:off x="561975" y="18859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123825</xdr:colOff>
      <xdr:row>11</xdr:row>
      <xdr:rowOff>28575</xdr:rowOff>
    </xdr:from>
    <xdr:to>
      <xdr:col>6</xdr:col>
      <xdr:colOff>123825</xdr:colOff>
      <xdr:row>14</xdr:row>
      <xdr:rowOff>0</xdr:rowOff>
    </xdr:to>
    <xdr:sp macro="" textlink="">
      <xdr:nvSpPr>
        <xdr:cNvPr id="10" name="Line 11"/>
        <xdr:cNvSpPr>
          <a:spLocks noChangeShapeType="1"/>
        </xdr:cNvSpPr>
      </xdr:nvSpPr>
      <xdr:spPr bwMode="auto">
        <a:xfrm>
          <a:off x="2571750" y="2133600"/>
          <a:ext cx="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485775</xdr:colOff>
      <xdr:row>11</xdr:row>
      <xdr:rowOff>28575</xdr:rowOff>
    </xdr:from>
    <xdr:to>
      <xdr:col>7</xdr:col>
      <xdr:colOff>485775</xdr:colOff>
      <xdr:row>14</xdr:row>
      <xdr:rowOff>0</xdr:rowOff>
    </xdr:to>
    <xdr:sp macro="" textlink="">
      <xdr:nvSpPr>
        <xdr:cNvPr id="11" name="Line 12"/>
        <xdr:cNvSpPr>
          <a:spLocks noChangeShapeType="1"/>
        </xdr:cNvSpPr>
      </xdr:nvSpPr>
      <xdr:spPr bwMode="auto">
        <a:xfrm>
          <a:off x="3162300" y="2133600"/>
          <a:ext cx="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428625</xdr:colOff>
      <xdr:row>10</xdr:row>
      <xdr:rowOff>85725</xdr:rowOff>
    </xdr:from>
    <xdr:to>
      <xdr:col>10</xdr:col>
      <xdr:colOff>428625</xdr:colOff>
      <xdr:row>14</xdr:row>
      <xdr:rowOff>0</xdr:rowOff>
    </xdr:to>
    <xdr:sp macro="" textlink="">
      <xdr:nvSpPr>
        <xdr:cNvPr id="12" name="Line 13"/>
        <xdr:cNvSpPr>
          <a:spLocks noChangeShapeType="1"/>
        </xdr:cNvSpPr>
      </xdr:nvSpPr>
      <xdr:spPr bwMode="auto">
        <a:xfrm>
          <a:off x="5181600" y="1971675"/>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6</xdr:col>
      <xdr:colOff>200025</xdr:colOff>
      <xdr:row>9</xdr:row>
      <xdr:rowOff>0</xdr:rowOff>
    </xdr:from>
    <xdr:ext cx="403187" cy="185179"/>
    <xdr:sp macro="" textlink="">
      <xdr:nvSpPr>
        <xdr:cNvPr id="13" name="Text Box 14"/>
        <xdr:cNvSpPr txBox="1">
          <a:spLocks noChangeArrowheads="1"/>
        </xdr:cNvSpPr>
      </xdr:nvSpPr>
      <xdr:spPr bwMode="auto">
        <a:xfrm>
          <a:off x="2647950" y="1666875"/>
          <a:ext cx="40318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分電盤</a:t>
          </a:r>
        </a:p>
      </xdr:txBody>
    </xdr:sp>
    <xdr:clientData/>
  </xdr:oneCellAnchor>
  <xdr:oneCellAnchor>
    <xdr:from>
      <xdr:col>10</xdr:col>
      <xdr:colOff>452804</xdr:colOff>
      <xdr:row>8</xdr:row>
      <xdr:rowOff>2931</xdr:rowOff>
    </xdr:from>
    <xdr:ext cx="259879" cy="185179"/>
    <xdr:sp macro="" textlink="">
      <xdr:nvSpPr>
        <xdr:cNvPr id="14" name="Text Box 15"/>
        <xdr:cNvSpPr txBox="1">
          <a:spLocks noChangeArrowheads="1"/>
        </xdr:cNvSpPr>
      </xdr:nvSpPr>
      <xdr:spPr bwMode="auto">
        <a:xfrm>
          <a:off x="5205779" y="1507881"/>
          <a:ext cx="259879"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PCS</a:t>
          </a:r>
        </a:p>
      </xdr:txBody>
    </xdr:sp>
    <xdr:clientData/>
  </xdr:oneCellAnchor>
  <xdr:oneCellAnchor>
    <xdr:from>
      <xdr:col>2</xdr:col>
      <xdr:colOff>0</xdr:colOff>
      <xdr:row>7</xdr:row>
      <xdr:rowOff>182439</xdr:rowOff>
    </xdr:from>
    <xdr:ext cx="403187" cy="185179"/>
    <xdr:sp macro="" textlink="">
      <xdr:nvSpPr>
        <xdr:cNvPr id="15" name="Text Box 16"/>
        <xdr:cNvSpPr txBox="1">
          <a:spLocks noChangeArrowheads="1"/>
        </xdr:cNvSpPr>
      </xdr:nvSpPr>
      <xdr:spPr bwMode="auto">
        <a:xfrm>
          <a:off x="314325" y="1468314"/>
          <a:ext cx="40318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受電点</a:t>
          </a:r>
        </a:p>
      </xdr:txBody>
    </xdr:sp>
    <xdr:clientData/>
  </xdr:oneCellAnchor>
  <xdr:twoCellAnchor>
    <xdr:from>
      <xdr:col>2</xdr:col>
      <xdr:colOff>247650</xdr:colOff>
      <xdr:row>13</xdr:row>
      <xdr:rowOff>28575</xdr:rowOff>
    </xdr:from>
    <xdr:to>
      <xdr:col>3</xdr:col>
      <xdr:colOff>638175</xdr:colOff>
      <xdr:row>13</xdr:row>
      <xdr:rowOff>28575</xdr:rowOff>
    </xdr:to>
    <xdr:sp macro="" textlink="">
      <xdr:nvSpPr>
        <xdr:cNvPr id="16" name="Line 17"/>
        <xdr:cNvSpPr>
          <a:spLocks noChangeShapeType="1"/>
        </xdr:cNvSpPr>
      </xdr:nvSpPr>
      <xdr:spPr bwMode="auto">
        <a:xfrm>
          <a:off x="561975" y="2381250"/>
          <a:ext cx="1047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114300</xdr:colOff>
      <xdr:row>13</xdr:row>
      <xdr:rowOff>114300</xdr:rowOff>
    </xdr:from>
    <xdr:ext cx="631519" cy="185179"/>
    <xdr:sp macro="" textlink="">
      <xdr:nvSpPr>
        <xdr:cNvPr id="17" name="Text Box 18"/>
        <xdr:cNvSpPr txBox="1">
          <a:spLocks noChangeArrowheads="1"/>
        </xdr:cNvSpPr>
      </xdr:nvSpPr>
      <xdr:spPr bwMode="auto">
        <a:xfrm>
          <a:off x="1743075" y="2466975"/>
          <a:ext cx="631519"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0" anchor="t" upright="1">
          <a:spAutoFit/>
        </a:bodyPr>
        <a:lstStyle/>
        <a:p>
          <a:pPr algn="ctr" rtl="0">
            <a:defRPr sz="1000"/>
          </a:pPr>
          <a:r>
            <a:rPr lang="ja-JP" altLang="en-US" sz="1000" b="0" i="0" u="none" strike="noStrike" baseline="0">
              <a:solidFill>
                <a:srgbClr val="000000"/>
              </a:solidFill>
              <a:latin typeface="ＭＳ Ｐゴシック"/>
              <a:ea typeface="ＭＳ Ｐゴシック"/>
            </a:rPr>
            <a:t>（電線路B）</a:t>
          </a:r>
        </a:p>
      </xdr:txBody>
    </xdr:sp>
    <xdr:clientData/>
  </xdr:oneCellAnchor>
  <xdr:oneCellAnchor>
    <xdr:from>
      <xdr:col>8</xdr:col>
      <xdr:colOff>152400</xdr:colOff>
      <xdr:row>13</xdr:row>
      <xdr:rowOff>66675</xdr:rowOff>
    </xdr:from>
    <xdr:ext cx="488339" cy="185179"/>
    <xdr:sp macro="" textlink="">
      <xdr:nvSpPr>
        <xdr:cNvPr id="18" name="Text Box 19"/>
        <xdr:cNvSpPr txBox="1">
          <a:spLocks noChangeArrowheads="1"/>
        </xdr:cNvSpPr>
      </xdr:nvSpPr>
      <xdr:spPr bwMode="auto">
        <a:xfrm>
          <a:off x="3486150" y="2419350"/>
          <a:ext cx="488339"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電線路C</a:t>
          </a:r>
        </a:p>
      </xdr:txBody>
    </xdr:sp>
    <xdr:clientData/>
  </xdr:oneCellAnchor>
  <xdr:twoCellAnchor>
    <xdr:from>
      <xdr:col>7</xdr:col>
      <xdr:colOff>495300</xdr:colOff>
      <xdr:row>13</xdr:row>
      <xdr:rowOff>19050</xdr:rowOff>
    </xdr:from>
    <xdr:to>
      <xdr:col>9</xdr:col>
      <xdr:colOff>247650</xdr:colOff>
      <xdr:row>13</xdr:row>
      <xdr:rowOff>19050</xdr:rowOff>
    </xdr:to>
    <xdr:sp macro="" textlink="">
      <xdr:nvSpPr>
        <xdr:cNvPr id="19" name="Line 20"/>
        <xdr:cNvSpPr>
          <a:spLocks noChangeShapeType="1"/>
        </xdr:cNvSpPr>
      </xdr:nvSpPr>
      <xdr:spPr bwMode="auto">
        <a:xfrm>
          <a:off x="3171825" y="2371725"/>
          <a:ext cx="1066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9</xdr:row>
      <xdr:rowOff>104775</xdr:rowOff>
    </xdr:from>
    <xdr:to>
      <xdr:col>6</xdr:col>
      <xdr:colOff>123825</xdr:colOff>
      <xdr:row>9</xdr:row>
      <xdr:rowOff>104775</xdr:rowOff>
    </xdr:to>
    <xdr:sp macro="" textlink="">
      <xdr:nvSpPr>
        <xdr:cNvPr id="20" name="Line 21"/>
        <xdr:cNvSpPr>
          <a:spLocks noChangeShapeType="1"/>
        </xdr:cNvSpPr>
      </xdr:nvSpPr>
      <xdr:spPr bwMode="auto">
        <a:xfrm>
          <a:off x="1657350" y="1771650"/>
          <a:ext cx="9144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619125</xdr:colOff>
      <xdr:row>9</xdr:row>
      <xdr:rowOff>47625</xdr:rowOff>
    </xdr:from>
    <xdr:to>
      <xdr:col>4</xdr:col>
      <xdr:colOff>47625</xdr:colOff>
      <xdr:row>9</xdr:row>
      <xdr:rowOff>133350</xdr:rowOff>
    </xdr:to>
    <xdr:sp macro="" textlink="">
      <xdr:nvSpPr>
        <xdr:cNvPr id="21" name="Oval 22"/>
        <xdr:cNvSpPr>
          <a:spLocks noChangeArrowheads="1"/>
        </xdr:cNvSpPr>
      </xdr:nvSpPr>
      <xdr:spPr bwMode="auto">
        <a:xfrm>
          <a:off x="1590675" y="17145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xdr:col>
      <xdr:colOff>0</xdr:colOff>
      <xdr:row>10</xdr:row>
      <xdr:rowOff>0</xdr:rowOff>
    </xdr:from>
    <xdr:to>
      <xdr:col>4</xdr:col>
      <xdr:colOff>0</xdr:colOff>
      <xdr:row>14</xdr:row>
      <xdr:rowOff>0</xdr:rowOff>
    </xdr:to>
    <xdr:sp macro="" textlink="">
      <xdr:nvSpPr>
        <xdr:cNvPr id="22" name="Line 23"/>
        <xdr:cNvSpPr>
          <a:spLocks noChangeShapeType="1"/>
        </xdr:cNvSpPr>
      </xdr:nvSpPr>
      <xdr:spPr bwMode="auto">
        <a:xfrm>
          <a:off x="1628775" y="18859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28575</xdr:rowOff>
    </xdr:from>
    <xdr:to>
      <xdr:col>6</xdr:col>
      <xdr:colOff>133350</xdr:colOff>
      <xdr:row>13</xdr:row>
      <xdr:rowOff>28575</xdr:rowOff>
    </xdr:to>
    <xdr:sp macro="" textlink="">
      <xdr:nvSpPr>
        <xdr:cNvPr id="23" name="Line 24"/>
        <xdr:cNvSpPr>
          <a:spLocks noChangeShapeType="1"/>
        </xdr:cNvSpPr>
      </xdr:nvSpPr>
      <xdr:spPr bwMode="auto">
        <a:xfrm>
          <a:off x="1628775" y="2381250"/>
          <a:ext cx="952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15</xdr:row>
      <xdr:rowOff>76200</xdr:rowOff>
    </xdr:from>
    <xdr:to>
      <xdr:col>9</xdr:col>
      <xdr:colOff>371475</xdr:colOff>
      <xdr:row>16</xdr:row>
      <xdr:rowOff>85725</xdr:rowOff>
    </xdr:to>
    <xdr:sp macro="" textlink="">
      <xdr:nvSpPr>
        <xdr:cNvPr id="24" name="Text Box 25"/>
        <xdr:cNvSpPr txBox="1">
          <a:spLocks noChangeArrowheads="1"/>
        </xdr:cNvSpPr>
      </xdr:nvSpPr>
      <xdr:spPr bwMode="auto">
        <a:xfrm>
          <a:off x="314325" y="2733675"/>
          <a:ext cx="404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注1　電線路B、電線路Ｄについては、直列に接続される電線路が無ければ計算不要</a:t>
          </a:r>
        </a:p>
      </xdr:txBody>
    </xdr:sp>
    <xdr:clientData/>
  </xdr:twoCellAnchor>
  <xdr:twoCellAnchor>
    <xdr:from>
      <xdr:col>9</xdr:col>
      <xdr:colOff>304800</xdr:colOff>
      <xdr:row>9</xdr:row>
      <xdr:rowOff>95250</xdr:rowOff>
    </xdr:from>
    <xdr:to>
      <xdr:col>10</xdr:col>
      <xdr:colOff>466725</xdr:colOff>
      <xdr:row>9</xdr:row>
      <xdr:rowOff>95250</xdr:rowOff>
    </xdr:to>
    <xdr:sp macro="" textlink="">
      <xdr:nvSpPr>
        <xdr:cNvPr id="25" name="Line 26"/>
        <xdr:cNvSpPr>
          <a:spLocks noChangeShapeType="1"/>
        </xdr:cNvSpPr>
      </xdr:nvSpPr>
      <xdr:spPr bwMode="auto">
        <a:xfrm>
          <a:off x="4295775" y="1762125"/>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247650</xdr:colOff>
      <xdr:row>10</xdr:row>
      <xdr:rowOff>38100</xdr:rowOff>
    </xdr:from>
    <xdr:to>
      <xdr:col>9</xdr:col>
      <xdr:colOff>247650</xdr:colOff>
      <xdr:row>14</xdr:row>
      <xdr:rowOff>0</xdr:rowOff>
    </xdr:to>
    <xdr:sp macro="" textlink="">
      <xdr:nvSpPr>
        <xdr:cNvPr id="26" name="Line 27"/>
        <xdr:cNvSpPr>
          <a:spLocks noChangeShapeType="1"/>
        </xdr:cNvSpPr>
      </xdr:nvSpPr>
      <xdr:spPr bwMode="auto">
        <a:xfrm>
          <a:off x="4238625" y="1924050"/>
          <a:ext cx="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13</xdr:row>
      <xdr:rowOff>19050</xdr:rowOff>
    </xdr:from>
    <xdr:to>
      <xdr:col>10</xdr:col>
      <xdr:colOff>419100</xdr:colOff>
      <xdr:row>13</xdr:row>
      <xdr:rowOff>19050</xdr:rowOff>
    </xdr:to>
    <xdr:sp macro="" textlink="">
      <xdr:nvSpPr>
        <xdr:cNvPr id="27" name="Line 28"/>
        <xdr:cNvSpPr>
          <a:spLocks noChangeShapeType="1"/>
        </xdr:cNvSpPr>
      </xdr:nvSpPr>
      <xdr:spPr bwMode="auto">
        <a:xfrm>
          <a:off x="4257675" y="2371725"/>
          <a:ext cx="914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9</xdr:col>
      <xdr:colOff>307358</xdr:colOff>
      <xdr:row>13</xdr:row>
      <xdr:rowOff>66675</xdr:rowOff>
    </xdr:from>
    <xdr:ext cx="633058" cy="185179"/>
    <xdr:sp macro="" textlink="">
      <xdr:nvSpPr>
        <xdr:cNvPr id="28" name="Text Box 29"/>
        <xdr:cNvSpPr txBox="1">
          <a:spLocks noChangeArrowheads="1"/>
        </xdr:cNvSpPr>
      </xdr:nvSpPr>
      <xdr:spPr bwMode="auto">
        <a:xfrm>
          <a:off x="4298333" y="2419350"/>
          <a:ext cx="63305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0" anchor="t" upright="1">
          <a:spAutoFit/>
        </a:bodyPr>
        <a:lstStyle/>
        <a:p>
          <a:pPr algn="ctr" rtl="0">
            <a:defRPr sz="1000"/>
          </a:pPr>
          <a:r>
            <a:rPr lang="ja-JP" altLang="en-US" sz="1000" b="0" i="0" u="none" strike="noStrike" baseline="0">
              <a:solidFill>
                <a:srgbClr val="000000"/>
              </a:solidFill>
              <a:latin typeface="ＭＳ Ｐゴシック"/>
              <a:ea typeface="ＭＳ Ｐゴシック"/>
            </a:rPr>
            <a:t>（電線路D）</a:t>
          </a:r>
        </a:p>
      </xdr:txBody>
    </xdr:sp>
    <xdr:clientData/>
  </xdr:oneCellAnchor>
  <xdr:twoCellAnchor>
    <xdr:from>
      <xdr:col>10</xdr:col>
      <xdr:colOff>428625</xdr:colOff>
      <xdr:row>9</xdr:row>
      <xdr:rowOff>47625</xdr:rowOff>
    </xdr:from>
    <xdr:to>
      <xdr:col>11</xdr:col>
      <xdr:colOff>104775</xdr:colOff>
      <xdr:row>9</xdr:row>
      <xdr:rowOff>161925</xdr:rowOff>
    </xdr:to>
    <xdr:sp macro="" textlink="">
      <xdr:nvSpPr>
        <xdr:cNvPr id="29" name="Rectangle 30"/>
        <xdr:cNvSpPr>
          <a:spLocks noChangeArrowheads="1"/>
        </xdr:cNvSpPr>
      </xdr:nvSpPr>
      <xdr:spPr bwMode="auto">
        <a:xfrm>
          <a:off x="5181600" y="1714500"/>
          <a:ext cx="3333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10</xdr:col>
      <xdr:colOff>266700</xdr:colOff>
      <xdr:row>7</xdr:row>
      <xdr:rowOff>9525</xdr:rowOff>
    </xdr:from>
    <xdr:to>
      <xdr:col>13</xdr:col>
      <xdr:colOff>190500</xdr:colOff>
      <xdr:row>11</xdr:row>
      <xdr:rowOff>47625</xdr:rowOff>
    </xdr:to>
    <xdr:sp macro="" textlink="">
      <xdr:nvSpPr>
        <xdr:cNvPr id="30" name="Rectangle 31"/>
        <xdr:cNvSpPr>
          <a:spLocks noChangeArrowheads="1"/>
        </xdr:cNvSpPr>
      </xdr:nvSpPr>
      <xdr:spPr bwMode="auto">
        <a:xfrm>
          <a:off x="5019675" y="1295400"/>
          <a:ext cx="1400175" cy="857250"/>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285750</xdr:colOff>
      <xdr:row>8</xdr:row>
      <xdr:rowOff>152400</xdr:rowOff>
    </xdr:from>
    <xdr:to>
      <xdr:col>13</xdr:col>
      <xdr:colOff>47625</xdr:colOff>
      <xdr:row>10</xdr:row>
      <xdr:rowOff>0</xdr:rowOff>
    </xdr:to>
    <xdr:grpSp>
      <xdr:nvGrpSpPr>
        <xdr:cNvPr id="31" name="Group 32"/>
        <xdr:cNvGrpSpPr>
          <a:grpSpLocks/>
        </xdr:cNvGrpSpPr>
      </xdr:nvGrpSpPr>
      <xdr:grpSpPr bwMode="auto">
        <a:xfrm flipH="1">
          <a:off x="5857875" y="1657350"/>
          <a:ext cx="419100" cy="228600"/>
          <a:chOff x="691" y="224"/>
          <a:chExt cx="58" cy="19"/>
        </a:xfrm>
      </xdr:grpSpPr>
      <xdr:sp macro="" textlink="">
        <xdr:nvSpPr>
          <xdr:cNvPr id="32" name="Freeform 33"/>
          <xdr:cNvSpPr>
            <a:spLocks/>
          </xdr:cNvSpPr>
        </xdr:nvSpPr>
        <xdr:spPr bwMode="auto">
          <a:xfrm>
            <a:off x="691" y="224"/>
            <a:ext cx="28" cy="10"/>
          </a:xfrm>
          <a:custGeom>
            <a:avLst/>
            <a:gdLst>
              <a:gd name="T0" fmla="*/ 0 w 922"/>
              <a:gd name="T1" fmla="*/ 0 h 586"/>
              <a:gd name="T2" fmla="*/ 0 w 922"/>
              <a:gd name="T3" fmla="*/ 0 h 586"/>
              <a:gd name="T4" fmla="*/ 0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4"/>
          <xdr:cNvSpPr>
            <a:spLocks/>
          </xdr:cNvSpPr>
        </xdr:nvSpPr>
        <xdr:spPr bwMode="auto">
          <a:xfrm>
            <a:off x="706" y="224"/>
            <a:ext cx="28" cy="10"/>
          </a:xfrm>
          <a:custGeom>
            <a:avLst/>
            <a:gdLst>
              <a:gd name="T0" fmla="*/ 0 w 923"/>
              <a:gd name="T1" fmla="*/ 0 h 586"/>
              <a:gd name="T2" fmla="*/ 0 w 923"/>
              <a:gd name="T3" fmla="*/ 0 h 586"/>
              <a:gd name="T4" fmla="*/ 0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 name="Freeform 35"/>
          <xdr:cNvSpPr>
            <a:spLocks/>
          </xdr:cNvSpPr>
        </xdr:nvSpPr>
        <xdr:spPr bwMode="auto">
          <a:xfrm>
            <a:off x="706" y="234"/>
            <a:ext cx="28" cy="9"/>
          </a:xfrm>
          <a:custGeom>
            <a:avLst/>
            <a:gdLst>
              <a:gd name="T0" fmla="*/ 0 w 923"/>
              <a:gd name="T1" fmla="*/ 0 h 586"/>
              <a:gd name="T2" fmla="*/ 0 w 923"/>
              <a:gd name="T3" fmla="*/ 0 h 586"/>
              <a:gd name="T4" fmla="*/ 0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36"/>
          <xdr:cNvSpPr>
            <a:spLocks/>
          </xdr:cNvSpPr>
        </xdr:nvSpPr>
        <xdr:spPr bwMode="auto">
          <a:xfrm>
            <a:off x="719" y="234"/>
            <a:ext cx="30" cy="9"/>
          </a:xfrm>
          <a:custGeom>
            <a:avLst/>
            <a:gdLst>
              <a:gd name="T0" fmla="*/ 0 w 923"/>
              <a:gd name="T1" fmla="*/ 0 h 586"/>
              <a:gd name="T2" fmla="*/ 0 w 923"/>
              <a:gd name="T3" fmla="*/ 0 h 586"/>
              <a:gd name="T4" fmla="*/ 0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114300</xdr:colOff>
      <xdr:row>9</xdr:row>
      <xdr:rowOff>104775</xdr:rowOff>
    </xdr:from>
    <xdr:to>
      <xdr:col>12</xdr:col>
      <xdr:colOff>390525</xdr:colOff>
      <xdr:row>9</xdr:row>
      <xdr:rowOff>104775</xdr:rowOff>
    </xdr:to>
    <xdr:sp macro="" textlink="">
      <xdr:nvSpPr>
        <xdr:cNvPr id="36" name="Line 37"/>
        <xdr:cNvSpPr>
          <a:spLocks noChangeShapeType="1"/>
        </xdr:cNvSpPr>
      </xdr:nvSpPr>
      <xdr:spPr bwMode="auto">
        <a:xfrm>
          <a:off x="5524500" y="17716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435312</xdr:colOff>
      <xdr:row>7</xdr:row>
      <xdr:rowOff>142267</xdr:rowOff>
    </xdr:from>
    <xdr:ext cx="178767" cy="185179"/>
    <xdr:sp macro="" textlink="">
      <xdr:nvSpPr>
        <xdr:cNvPr id="37" name="Text Box 38"/>
        <xdr:cNvSpPr txBox="1">
          <a:spLocks noChangeArrowheads="1"/>
        </xdr:cNvSpPr>
      </xdr:nvSpPr>
      <xdr:spPr bwMode="auto">
        <a:xfrm>
          <a:off x="6007437" y="1428142"/>
          <a:ext cx="17876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PV</a:t>
          </a:r>
        </a:p>
      </xdr:txBody>
    </xdr:sp>
    <xdr:clientData/>
  </xdr:oneCellAnchor>
  <xdr:twoCellAnchor>
    <xdr:from>
      <xdr:col>2</xdr:col>
      <xdr:colOff>257175</xdr:colOff>
      <xdr:row>12</xdr:row>
      <xdr:rowOff>104775</xdr:rowOff>
    </xdr:from>
    <xdr:to>
      <xdr:col>6</xdr:col>
      <xdr:colOff>123825</xdr:colOff>
      <xdr:row>12</xdr:row>
      <xdr:rowOff>104775</xdr:rowOff>
    </xdr:to>
    <xdr:sp macro="" textlink="">
      <xdr:nvSpPr>
        <xdr:cNvPr id="38" name="Line 39"/>
        <xdr:cNvSpPr>
          <a:spLocks noChangeShapeType="1"/>
        </xdr:cNvSpPr>
      </xdr:nvSpPr>
      <xdr:spPr bwMode="auto">
        <a:xfrm>
          <a:off x="571500" y="2295525"/>
          <a:ext cx="2000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609600</xdr:colOff>
      <xdr:row>10</xdr:row>
      <xdr:rowOff>142875</xdr:rowOff>
    </xdr:from>
    <xdr:ext cx="1415666" cy="185179"/>
    <xdr:sp macro="" textlink="">
      <xdr:nvSpPr>
        <xdr:cNvPr id="39" name="Text Box 40"/>
        <xdr:cNvSpPr txBox="1">
          <a:spLocks noChangeArrowheads="1"/>
        </xdr:cNvSpPr>
      </xdr:nvSpPr>
      <xdr:spPr bwMode="auto">
        <a:xfrm>
          <a:off x="923925" y="2028825"/>
          <a:ext cx="1415666" cy="18517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引込口配線の抵抗値： R</a:t>
          </a:r>
          <a:r>
            <a:rPr lang="ja-JP" altLang="en-US" sz="1000" b="0" i="0" u="none" strike="noStrike" baseline="-25000">
              <a:solidFill>
                <a:srgbClr val="000000"/>
              </a:solidFill>
              <a:latin typeface="ＭＳ Ｐゴシック"/>
              <a:ea typeface="ＭＳ Ｐゴシック"/>
            </a:rPr>
            <a:t>a</a:t>
          </a:r>
        </a:p>
      </xdr:txBody>
    </xdr:sp>
    <xdr:clientData/>
  </xdr:oneCellAnchor>
  <xdr:oneCellAnchor>
    <xdr:from>
      <xdr:col>8</xdr:col>
      <xdr:colOff>266700</xdr:colOff>
      <xdr:row>11</xdr:row>
      <xdr:rowOff>0</xdr:rowOff>
    </xdr:from>
    <xdr:ext cx="1298740" cy="194438"/>
    <xdr:sp macro="" textlink="">
      <xdr:nvSpPr>
        <xdr:cNvPr id="40" name="Text Box 41"/>
        <xdr:cNvSpPr txBox="1">
          <a:spLocks noChangeArrowheads="1"/>
        </xdr:cNvSpPr>
      </xdr:nvSpPr>
      <xdr:spPr bwMode="auto">
        <a:xfrm>
          <a:off x="3600450" y="2105025"/>
          <a:ext cx="1298740" cy="19443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屋内配線の抵抗値： R</a:t>
          </a:r>
          <a:r>
            <a:rPr lang="ja-JP" altLang="en-US" sz="1000" b="0" i="0" u="none" strike="noStrike" baseline="-25000">
              <a:solidFill>
                <a:srgbClr val="000000"/>
              </a:solidFill>
              <a:latin typeface="ＭＳ Ｐゴシック"/>
              <a:ea typeface="ＭＳ Ｐゴシック"/>
            </a:rPr>
            <a:t>b</a:t>
          </a:r>
        </a:p>
      </xdr:txBody>
    </xdr:sp>
    <xdr:clientData/>
  </xdr:oneCellAnchor>
  <xdr:twoCellAnchor>
    <xdr:from>
      <xdr:col>7</xdr:col>
      <xdr:colOff>485775</xdr:colOff>
      <xdr:row>12</xdr:row>
      <xdr:rowOff>95250</xdr:rowOff>
    </xdr:from>
    <xdr:to>
      <xdr:col>10</xdr:col>
      <xdr:colOff>419100</xdr:colOff>
      <xdr:row>12</xdr:row>
      <xdr:rowOff>95250</xdr:rowOff>
    </xdr:to>
    <xdr:sp macro="" textlink="">
      <xdr:nvSpPr>
        <xdr:cNvPr id="41" name="Line 42"/>
        <xdr:cNvSpPr>
          <a:spLocks noChangeShapeType="1"/>
        </xdr:cNvSpPr>
      </xdr:nvSpPr>
      <xdr:spPr bwMode="auto">
        <a:xfrm>
          <a:off x="3162300" y="2286000"/>
          <a:ext cx="2009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209550</xdr:colOff>
      <xdr:row>9</xdr:row>
      <xdr:rowOff>47625</xdr:rowOff>
    </xdr:from>
    <xdr:to>
      <xdr:col>9</xdr:col>
      <xdr:colOff>295275</xdr:colOff>
      <xdr:row>9</xdr:row>
      <xdr:rowOff>133350</xdr:rowOff>
    </xdr:to>
    <xdr:sp macro="" textlink="">
      <xdr:nvSpPr>
        <xdr:cNvPr id="42" name="Oval 44"/>
        <xdr:cNvSpPr>
          <a:spLocks noChangeArrowheads="1"/>
        </xdr:cNvSpPr>
      </xdr:nvSpPr>
      <xdr:spPr bwMode="auto">
        <a:xfrm>
          <a:off x="4200525" y="17145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28575</xdr:colOff>
      <xdr:row>69</xdr:row>
      <xdr:rowOff>28575</xdr:rowOff>
    </xdr:from>
    <xdr:to>
      <xdr:col>10</xdr:col>
      <xdr:colOff>352425</xdr:colOff>
      <xdr:row>70</xdr:row>
      <xdr:rowOff>180975</xdr:rowOff>
    </xdr:to>
    <xdr:sp macro="" textlink="">
      <xdr:nvSpPr>
        <xdr:cNvPr id="43" name="Text Box 45"/>
        <xdr:cNvSpPr txBox="1">
          <a:spLocks noChangeArrowheads="1"/>
        </xdr:cNvSpPr>
      </xdr:nvSpPr>
      <xdr:spPr bwMode="auto">
        <a:xfrm>
          <a:off x="152400" y="10144125"/>
          <a:ext cx="4953000" cy="304800"/>
        </a:xfrm>
        <a:prstGeom prst="rect">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ＪＳゴシック"/>
            </a:rPr>
            <a:t>■　AVR整定にあたっての確認事項（□にチェックをお願いします）</a:t>
          </a:r>
        </a:p>
      </xdr:txBody>
    </xdr:sp>
    <xdr:clientData/>
  </xdr:twoCellAnchor>
  <xdr:twoCellAnchor>
    <xdr:from>
      <xdr:col>1</xdr:col>
      <xdr:colOff>28575</xdr:colOff>
      <xdr:row>16</xdr:row>
      <xdr:rowOff>133350</xdr:rowOff>
    </xdr:from>
    <xdr:to>
      <xdr:col>8</xdr:col>
      <xdr:colOff>180975</xdr:colOff>
      <xdr:row>18</xdr:row>
      <xdr:rowOff>0</xdr:rowOff>
    </xdr:to>
    <xdr:sp macro="" textlink="">
      <xdr:nvSpPr>
        <xdr:cNvPr id="44" name="Text Box 46"/>
        <xdr:cNvSpPr txBox="1">
          <a:spLocks noChangeArrowheads="1"/>
        </xdr:cNvSpPr>
      </xdr:nvSpPr>
      <xdr:spPr bwMode="auto">
        <a:xfrm>
          <a:off x="152400" y="3009900"/>
          <a:ext cx="3362325" cy="257175"/>
        </a:xfrm>
        <a:prstGeom prst="rect">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ＪＳゴシック"/>
            </a:rPr>
            <a:t>■　受電点からPCSまでの電圧上昇値の計算式</a:t>
          </a:r>
        </a:p>
      </xdr:txBody>
    </xdr:sp>
    <xdr:clientData/>
  </xdr:twoCellAnchor>
  <xdr:twoCellAnchor>
    <xdr:from>
      <xdr:col>1</xdr:col>
      <xdr:colOff>171450</xdr:colOff>
      <xdr:row>6</xdr:row>
      <xdr:rowOff>57150</xdr:rowOff>
    </xdr:from>
    <xdr:to>
      <xdr:col>15</xdr:col>
      <xdr:colOff>66675</xdr:colOff>
      <xdr:row>16</xdr:row>
      <xdr:rowOff>28575</xdr:rowOff>
    </xdr:to>
    <xdr:sp macro="" textlink="">
      <xdr:nvSpPr>
        <xdr:cNvPr id="45" name="Rectangle 47"/>
        <xdr:cNvSpPr>
          <a:spLocks noChangeArrowheads="1"/>
        </xdr:cNvSpPr>
      </xdr:nvSpPr>
      <xdr:spPr bwMode="auto">
        <a:xfrm>
          <a:off x="295275" y="1123950"/>
          <a:ext cx="6886575" cy="1781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390525</xdr:colOff>
      <xdr:row>28</xdr:row>
      <xdr:rowOff>95250</xdr:rowOff>
    </xdr:from>
    <xdr:to>
      <xdr:col>7</xdr:col>
      <xdr:colOff>628650</xdr:colOff>
      <xdr:row>28</xdr:row>
      <xdr:rowOff>95250</xdr:rowOff>
    </xdr:to>
    <xdr:sp macro="" textlink="">
      <xdr:nvSpPr>
        <xdr:cNvPr id="46" name="Line 48"/>
        <xdr:cNvSpPr>
          <a:spLocks noChangeShapeType="1"/>
        </xdr:cNvSpPr>
      </xdr:nvSpPr>
      <xdr:spPr bwMode="auto">
        <a:xfrm>
          <a:off x="2181225" y="4914900"/>
          <a:ext cx="112395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457200</xdr:colOff>
      <xdr:row>29</xdr:row>
      <xdr:rowOff>95250</xdr:rowOff>
    </xdr:from>
    <xdr:to>
      <xdr:col>7</xdr:col>
      <xdr:colOff>628650</xdr:colOff>
      <xdr:row>29</xdr:row>
      <xdr:rowOff>95250</xdr:rowOff>
    </xdr:to>
    <xdr:sp macro="" textlink="">
      <xdr:nvSpPr>
        <xdr:cNvPr id="47" name="Line 49"/>
        <xdr:cNvSpPr>
          <a:spLocks noChangeShapeType="1"/>
        </xdr:cNvSpPr>
      </xdr:nvSpPr>
      <xdr:spPr bwMode="auto">
        <a:xfrm>
          <a:off x="3133725" y="5086350"/>
          <a:ext cx="17145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533400</xdr:colOff>
      <xdr:row>30</xdr:row>
      <xdr:rowOff>95250</xdr:rowOff>
    </xdr:from>
    <xdr:to>
      <xdr:col>7</xdr:col>
      <xdr:colOff>638175</xdr:colOff>
      <xdr:row>30</xdr:row>
      <xdr:rowOff>95250</xdr:rowOff>
    </xdr:to>
    <xdr:sp macro="" textlink="">
      <xdr:nvSpPr>
        <xdr:cNvPr id="48" name="Line 50"/>
        <xdr:cNvSpPr>
          <a:spLocks noChangeShapeType="1"/>
        </xdr:cNvSpPr>
      </xdr:nvSpPr>
      <xdr:spPr bwMode="auto">
        <a:xfrm>
          <a:off x="1504950" y="5257800"/>
          <a:ext cx="180975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161925</xdr:colOff>
      <xdr:row>13</xdr:row>
      <xdr:rowOff>38100</xdr:rowOff>
    </xdr:from>
    <xdr:to>
      <xdr:col>10</xdr:col>
      <xdr:colOff>400050</xdr:colOff>
      <xdr:row>14</xdr:row>
      <xdr:rowOff>19050</xdr:rowOff>
    </xdr:to>
    <xdr:sp macro="" textlink="">
      <xdr:nvSpPr>
        <xdr:cNvPr id="49" name="Text Box 51"/>
        <xdr:cNvSpPr txBox="1">
          <a:spLocks noChangeArrowheads="1"/>
        </xdr:cNvSpPr>
      </xdr:nvSpPr>
      <xdr:spPr bwMode="auto">
        <a:xfrm>
          <a:off x="4914900" y="2390775"/>
          <a:ext cx="2381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注1</a:t>
          </a:r>
        </a:p>
      </xdr:txBody>
    </xdr:sp>
    <xdr:clientData/>
  </xdr:twoCellAnchor>
  <xdr:twoCellAnchor>
    <xdr:from>
      <xdr:col>5</xdr:col>
      <xdr:colOff>581025</xdr:colOff>
      <xdr:row>13</xdr:row>
      <xdr:rowOff>95250</xdr:rowOff>
    </xdr:from>
    <xdr:to>
      <xdr:col>6</xdr:col>
      <xdr:colOff>161925</xdr:colOff>
      <xdr:row>14</xdr:row>
      <xdr:rowOff>76200</xdr:rowOff>
    </xdr:to>
    <xdr:sp macro="" textlink="">
      <xdr:nvSpPr>
        <xdr:cNvPr id="50" name="Text Box 52"/>
        <xdr:cNvSpPr txBox="1">
          <a:spLocks noChangeArrowheads="1"/>
        </xdr:cNvSpPr>
      </xdr:nvSpPr>
      <xdr:spPr bwMode="auto">
        <a:xfrm>
          <a:off x="2371725" y="2447925"/>
          <a:ext cx="2381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注1</a:t>
          </a:r>
        </a:p>
      </xdr:txBody>
    </xdr:sp>
    <xdr:clientData/>
  </xdr:twoCellAnchor>
  <xdr:oneCellAnchor>
    <xdr:from>
      <xdr:col>9</xdr:col>
      <xdr:colOff>38100</xdr:colOff>
      <xdr:row>7</xdr:row>
      <xdr:rowOff>104775</xdr:rowOff>
    </xdr:from>
    <xdr:ext cx="622093" cy="185179"/>
    <xdr:sp macro="" textlink="">
      <xdr:nvSpPr>
        <xdr:cNvPr id="51" name="Text Box 53"/>
        <xdr:cNvSpPr txBox="1">
          <a:spLocks noChangeArrowheads="1"/>
        </xdr:cNvSpPr>
      </xdr:nvSpPr>
      <xdr:spPr bwMode="auto">
        <a:xfrm>
          <a:off x="4029075" y="1390650"/>
          <a:ext cx="622093"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発電電流Ig</a:t>
          </a:r>
        </a:p>
      </xdr:txBody>
    </xdr:sp>
    <xdr:clientData/>
  </xdr:oneCellAnchor>
  <xdr:twoCellAnchor>
    <xdr:from>
      <xdr:col>8</xdr:col>
      <xdr:colOff>409575</xdr:colOff>
      <xdr:row>8</xdr:row>
      <xdr:rowOff>0</xdr:rowOff>
    </xdr:from>
    <xdr:to>
      <xdr:col>9</xdr:col>
      <xdr:colOff>19050</xdr:colOff>
      <xdr:row>8</xdr:row>
      <xdr:rowOff>0</xdr:rowOff>
    </xdr:to>
    <xdr:sp macro="" textlink="">
      <xdr:nvSpPr>
        <xdr:cNvPr id="52" name="Line 54"/>
        <xdr:cNvSpPr>
          <a:spLocks noChangeShapeType="1"/>
        </xdr:cNvSpPr>
      </xdr:nvSpPr>
      <xdr:spPr bwMode="auto">
        <a:xfrm flipH="1">
          <a:off x="3743325" y="1504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xdr:col>
      <xdr:colOff>481503</xdr:colOff>
      <xdr:row>7</xdr:row>
      <xdr:rowOff>130394</xdr:rowOff>
    </xdr:from>
    <xdr:ext cx="622093" cy="185179"/>
    <xdr:sp macro="" textlink="">
      <xdr:nvSpPr>
        <xdr:cNvPr id="53" name="Text Box 55"/>
        <xdr:cNvSpPr txBox="1">
          <a:spLocks noChangeArrowheads="1"/>
        </xdr:cNvSpPr>
      </xdr:nvSpPr>
      <xdr:spPr bwMode="auto">
        <a:xfrm>
          <a:off x="1453053" y="1416269"/>
          <a:ext cx="622093"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発電電流Ig</a:t>
          </a:r>
        </a:p>
      </xdr:txBody>
    </xdr:sp>
    <xdr:clientData/>
  </xdr:oneCellAnchor>
  <xdr:twoCellAnchor>
    <xdr:from>
      <xdr:col>3</xdr:col>
      <xdr:colOff>200025</xdr:colOff>
      <xdr:row>8</xdr:row>
      <xdr:rowOff>38100</xdr:rowOff>
    </xdr:from>
    <xdr:to>
      <xdr:col>3</xdr:col>
      <xdr:colOff>466725</xdr:colOff>
      <xdr:row>8</xdr:row>
      <xdr:rowOff>38100</xdr:rowOff>
    </xdr:to>
    <xdr:sp macro="" textlink="">
      <xdr:nvSpPr>
        <xdr:cNvPr id="54" name="Line 56"/>
        <xdr:cNvSpPr>
          <a:spLocks noChangeShapeType="1"/>
        </xdr:cNvSpPr>
      </xdr:nvSpPr>
      <xdr:spPr bwMode="auto">
        <a:xfrm flipH="1">
          <a:off x="1171575" y="1543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25569</xdr:colOff>
      <xdr:row>66</xdr:row>
      <xdr:rowOff>83218</xdr:rowOff>
    </xdr:from>
    <xdr:to>
      <xdr:col>8</xdr:col>
      <xdr:colOff>201530</xdr:colOff>
      <xdr:row>67</xdr:row>
      <xdr:rowOff>45118</xdr:rowOff>
    </xdr:to>
    <xdr:sp macro="" textlink="">
      <xdr:nvSpPr>
        <xdr:cNvPr id="55" name="Freeform 57"/>
        <xdr:cNvSpPr>
          <a:spLocks/>
        </xdr:cNvSpPr>
      </xdr:nvSpPr>
      <xdr:spPr bwMode="auto">
        <a:xfrm>
          <a:off x="3359319" y="9722518"/>
          <a:ext cx="175961" cy="114300"/>
        </a:xfrm>
        <a:custGeom>
          <a:avLst/>
          <a:gdLst>
            <a:gd name="T0" fmla="*/ 0 w 31"/>
            <a:gd name="T1" fmla="*/ 2147483646 h 14"/>
            <a:gd name="T2" fmla="*/ 2147483646 w 31"/>
            <a:gd name="T3" fmla="*/ 2147483646 h 14"/>
            <a:gd name="T4" fmla="*/ 2147483646 w 31"/>
            <a:gd name="T5" fmla="*/ 0 h 14"/>
            <a:gd name="T6" fmla="*/ 0 60000 65536"/>
            <a:gd name="T7" fmla="*/ 0 60000 65536"/>
            <a:gd name="T8" fmla="*/ 0 60000 65536"/>
          </a:gdLst>
          <a:ahLst/>
          <a:cxnLst>
            <a:cxn ang="T6">
              <a:pos x="T0" y="T1"/>
            </a:cxn>
            <a:cxn ang="T7">
              <a:pos x="T2" y="T3"/>
            </a:cxn>
            <a:cxn ang="T8">
              <a:pos x="T4" y="T5"/>
            </a:cxn>
          </a:cxnLst>
          <a:rect l="0" t="0" r="r" b="b"/>
          <a:pathLst>
            <a:path w="31" h="14">
              <a:moveTo>
                <a:pt x="0" y="14"/>
              </a:moveTo>
              <a:lnTo>
                <a:pt x="31" y="14"/>
              </a:lnTo>
              <a:lnTo>
                <a:pt x="31"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57150</xdr:colOff>
      <xdr:row>31</xdr:row>
      <xdr:rowOff>38100</xdr:rowOff>
    </xdr:from>
    <xdr:to>
      <xdr:col>5</xdr:col>
      <xdr:colOff>314325</xdr:colOff>
      <xdr:row>32</xdr:row>
      <xdr:rowOff>9525</xdr:rowOff>
    </xdr:to>
    <xdr:sp macro="" textlink="">
      <xdr:nvSpPr>
        <xdr:cNvPr id="56" name="Freeform 68"/>
        <xdr:cNvSpPr>
          <a:spLocks/>
        </xdr:cNvSpPr>
      </xdr:nvSpPr>
      <xdr:spPr bwMode="auto">
        <a:xfrm flipV="1">
          <a:off x="1847850" y="5419725"/>
          <a:ext cx="257175" cy="95250"/>
        </a:xfrm>
        <a:custGeom>
          <a:avLst/>
          <a:gdLst>
            <a:gd name="T0" fmla="*/ 0 w 31"/>
            <a:gd name="T1" fmla="*/ 2147483646 h 14"/>
            <a:gd name="T2" fmla="*/ 2147483646 w 31"/>
            <a:gd name="T3" fmla="*/ 2147483646 h 14"/>
            <a:gd name="T4" fmla="*/ 2147483646 w 31"/>
            <a:gd name="T5" fmla="*/ 0 h 14"/>
            <a:gd name="T6" fmla="*/ 0 60000 65536"/>
            <a:gd name="T7" fmla="*/ 0 60000 65536"/>
            <a:gd name="T8" fmla="*/ 0 60000 65536"/>
          </a:gdLst>
          <a:ahLst/>
          <a:cxnLst>
            <a:cxn ang="T6">
              <a:pos x="T0" y="T1"/>
            </a:cxn>
            <a:cxn ang="T7">
              <a:pos x="T2" y="T3"/>
            </a:cxn>
            <a:cxn ang="T8">
              <a:pos x="T4" y="T5"/>
            </a:cxn>
          </a:cxnLst>
          <a:rect l="0" t="0" r="r" b="b"/>
          <a:pathLst>
            <a:path w="31" h="14">
              <a:moveTo>
                <a:pt x="0" y="14"/>
              </a:moveTo>
              <a:lnTo>
                <a:pt x="31" y="14"/>
              </a:lnTo>
              <a:lnTo>
                <a:pt x="31"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200025</xdr:colOff>
      <xdr:row>9</xdr:row>
      <xdr:rowOff>57150</xdr:rowOff>
    </xdr:from>
    <xdr:to>
      <xdr:col>2</xdr:col>
      <xdr:colOff>285750</xdr:colOff>
      <xdr:row>9</xdr:row>
      <xdr:rowOff>142875</xdr:rowOff>
    </xdr:to>
    <xdr:sp macro="" textlink="">
      <xdr:nvSpPr>
        <xdr:cNvPr id="57" name="Oval 22"/>
        <xdr:cNvSpPr>
          <a:spLocks noChangeArrowheads="1"/>
        </xdr:cNvSpPr>
      </xdr:nvSpPr>
      <xdr:spPr bwMode="auto">
        <a:xfrm>
          <a:off x="514350" y="1724025"/>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628650</xdr:colOff>
      <xdr:row>12</xdr:row>
      <xdr:rowOff>0</xdr:rowOff>
    </xdr:from>
    <xdr:to>
      <xdr:col>14</xdr:col>
      <xdr:colOff>514350</xdr:colOff>
      <xdr:row>15</xdr:row>
      <xdr:rowOff>114300</xdr:rowOff>
    </xdr:to>
    <xdr:sp macro="" textlink="">
      <xdr:nvSpPr>
        <xdr:cNvPr id="58" name="Text Box 3"/>
        <xdr:cNvSpPr txBox="1">
          <a:spLocks noChangeArrowheads="1"/>
        </xdr:cNvSpPr>
      </xdr:nvSpPr>
      <xdr:spPr bwMode="auto">
        <a:xfrm>
          <a:off x="5381625" y="2190750"/>
          <a:ext cx="1590675" cy="581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ﾊﾟﾜｰｺﾝﾃﾞｨｼｮﾅ（PCS）</a:t>
          </a:r>
        </a:p>
        <a:p>
          <a:pPr algn="l" rtl="0">
            <a:lnSpc>
              <a:spcPts val="1100"/>
            </a:lnSpc>
            <a:defRPr sz="1000"/>
          </a:pPr>
          <a:r>
            <a:rPr lang="ja-JP" altLang="en-US" sz="1000" b="0" i="0" u="none" strike="noStrike" baseline="0">
              <a:solidFill>
                <a:srgbClr val="000000"/>
              </a:solidFill>
              <a:latin typeface="ＭＳ Ｐゴシック"/>
              <a:ea typeface="ＭＳ Ｐゴシック"/>
            </a:rPr>
            <a:t>発電容量：　P　kW</a:t>
          </a:r>
        </a:p>
        <a:p>
          <a:pPr algn="l" rtl="0">
            <a:lnSpc>
              <a:spcPts val="1100"/>
            </a:lnSpc>
            <a:defRPr sz="1000"/>
          </a:pPr>
          <a:r>
            <a:rPr lang="ja-JP" altLang="en-US" sz="1000" b="0" i="0" u="none" strike="noStrike" baseline="0">
              <a:solidFill>
                <a:srgbClr val="000000"/>
              </a:solidFill>
              <a:latin typeface="ＭＳ Ｐゴシック"/>
              <a:ea typeface="ＭＳ Ｐゴシック"/>
            </a:rPr>
            <a:t>（運転力率は1として計算）</a:t>
          </a:r>
        </a:p>
      </xdr:txBody>
    </xdr:sp>
    <xdr:clientData/>
  </xdr:twoCellAnchor>
  <xdr:twoCellAnchor>
    <xdr:from>
      <xdr:col>5</xdr:col>
      <xdr:colOff>419100</xdr:colOff>
      <xdr:row>36</xdr:row>
      <xdr:rowOff>95250</xdr:rowOff>
    </xdr:from>
    <xdr:to>
      <xdr:col>6</xdr:col>
      <xdr:colOff>219075</xdr:colOff>
      <xdr:row>36</xdr:row>
      <xdr:rowOff>95250</xdr:rowOff>
    </xdr:to>
    <xdr:sp macro="" textlink="">
      <xdr:nvSpPr>
        <xdr:cNvPr id="59" name="Line 4"/>
        <xdr:cNvSpPr>
          <a:spLocks noChangeShapeType="1"/>
        </xdr:cNvSpPr>
      </xdr:nvSpPr>
      <xdr:spPr bwMode="auto">
        <a:xfrm>
          <a:off x="2209800" y="6172200"/>
          <a:ext cx="4572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171450</xdr:colOff>
      <xdr:row>36</xdr:row>
      <xdr:rowOff>104775</xdr:rowOff>
    </xdr:from>
    <xdr:to>
      <xdr:col>13</xdr:col>
      <xdr:colOff>38100</xdr:colOff>
      <xdr:row>36</xdr:row>
      <xdr:rowOff>104775</xdr:rowOff>
    </xdr:to>
    <xdr:sp macro="" textlink="">
      <xdr:nvSpPr>
        <xdr:cNvPr id="60" name="Line 5"/>
        <xdr:cNvSpPr>
          <a:spLocks noChangeShapeType="1"/>
        </xdr:cNvSpPr>
      </xdr:nvSpPr>
      <xdr:spPr bwMode="auto">
        <a:xfrm>
          <a:off x="5743575" y="6181725"/>
          <a:ext cx="5238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485775</xdr:colOff>
      <xdr:row>13</xdr:row>
      <xdr:rowOff>114300</xdr:rowOff>
    </xdr:from>
    <xdr:ext cx="484363" cy="185179"/>
    <xdr:sp macro="" textlink="">
      <xdr:nvSpPr>
        <xdr:cNvPr id="61" name="Text Box 6"/>
        <xdr:cNvSpPr txBox="1">
          <a:spLocks noChangeArrowheads="1"/>
        </xdr:cNvSpPr>
      </xdr:nvSpPr>
      <xdr:spPr bwMode="auto">
        <a:xfrm>
          <a:off x="800100" y="2466975"/>
          <a:ext cx="484363"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電線路A</a:t>
          </a:r>
        </a:p>
      </xdr:txBody>
    </xdr:sp>
    <xdr:clientData/>
  </xdr:oneCellAnchor>
  <xdr:twoCellAnchor>
    <xdr:from>
      <xdr:col>2</xdr:col>
      <xdr:colOff>247650</xdr:colOff>
      <xdr:row>9</xdr:row>
      <xdr:rowOff>104775</xdr:rowOff>
    </xdr:from>
    <xdr:to>
      <xdr:col>3</xdr:col>
      <xdr:colOff>638175</xdr:colOff>
      <xdr:row>9</xdr:row>
      <xdr:rowOff>104775</xdr:rowOff>
    </xdr:to>
    <xdr:sp macro="" textlink="">
      <xdr:nvSpPr>
        <xdr:cNvPr id="62" name="Line 7"/>
        <xdr:cNvSpPr>
          <a:spLocks noChangeShapeType="1"/>
        </xdr:cNvSpPr>
      </xdr:nvSpPr>
      <xdr:spPr bwMode="auto">
        <a:xfrm>
          <a:off x="561975" y="1771650"/>
          <a:ext cx="104775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123825</xdr:colOff>
      <xdr:row>8</xdr:row>
      <xdr:rowOff>9525</xdr:rowOff>
    </xdr:from>
    <xdr:to>
      <xdr:col>7</xdr:col>
      <xdr:colOff>485775</xdr:colOff>
      <xdr:row>10</xdr:row>
      <xdr:rowOff>152400</xdr:rowOff>
    </xdr:to>
    <xdr:sp macro="" textlink="">
      <xdr:nvSpPr>
        <xdr:cNvPr id="63" name="Rectangle 8"/>
        <xdr:cNvSpPr>
          <a:spLocks noChangeArrowheads="1"/>
        </xdr:cNvSpPr>
      </xdr:nvSpPr>
      <xdr:spPr bwMode="auto">
        <a:xfrm>
          <a:off x="2571750" y="1514475"/>
          <a:ext cx="590550" cy="52387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7</xdr:col>
      <xdr:colOff>495300</xdr:colOff>
      <xdr:row>9</xdr:row>
      <xdr:rowOff>95250</xdr:rowOff>
    </xdr:from>
    <xdr:to>
      <xdr:col>9</xdr:col>
      <xdr:colOff>276225</xdr:colOff>
      <xdr:row>9</xdr:row>
      <xdr:rowOff>95250</xdr:rowOff>
    </xdr:to>
    <xdr:sp macro="" textlink="">
      <xdr:nvSpPr>
        <xdr:cNvPr id="64" name="Line 9"/>
        <xdr:cNvSpPr>
          <a:spLocks noChangeShapeType="1"/>
        </xdr:cNvSpPr>
      </xdr:nvSpPr>
      <xdr:spPr bwMode="auto">
        <a:xfrm>
          <a:off x="3171825" y="1762125"/>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xdr:col>
      <xdr:colOff>247650</xdr:colOff>
      <xdr:row>10</xdr:row>
      <xdr:rowOff>0</xdr:rowOff>
    </xdr:from>
    <xdr:to>
      <xdr:col>2</xdr:col>
      <xdr:colOff>247650</xdr:colOff>
      <xdr:row>14</xdr:row>
      <xdr:rowOff>0</xdr:rowOff>
    </xdr:to>
    <xdr:sp macro="" textlink="">
      <xdr:nvSpPr>
        <xdr:cNvPr id="65" name="Line 10"/>
        <xdr:cNvSpPr>
          <a:spLocks noChangeShapeType="1"/>
        </xdr:cNvSpPr>
      </xdr:nvSpPr>
      <xdr:spPr bwMode="auto">
        <a:xfrm>
          <a:off x="561975" y="18859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123825</xdr:colOff>
      <xdr:row>11</xdr:row>
      <xdr:rowOff>28575</xdr:rowOff>
    </xdr:from>
    <xdr:to>
      <xdr:col>6</xdr:col>
      <xdr:colOff>123825</xdr:colOff>
      <xdr:row>14</xdr:row>
      <xdr:rowOff>0</xdr:rowOff>
    </xdr:to>
    <xdr:sp macro="" textlink="">
      <xdr:nvSpPr>
        <xdr:cNvPr id="66" name="Line 11"/>
        <xdr:cNvSpPr>
          <a:spLocks noChangeShapeType="1"/>
        </xdr:cNvSpPr>
      </xdr:nvSpPr>
      <xdr:spPr bwMode="auto">
        <a:xfrm>
          <a:off x="2571750" y="2133600"/>
          <a:ext cx="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485775</xdr:colOff>
      <xdr:row>11</xdr:row>
      <xdr:rowOff>28575</xdr:rowOff>
    </xdr:from>
    <xdr:to>
      <xdr:col>7</xdr:col>
      <xdr:colOff>485775</xdr:colOff>
      <xdr:row>14</xdr:row>
      <xdr:rowOff>0</xdr:rowOff>
    </xdr:to>
    <xdr:sp macro="" textlink="">
      <xdr:nvSpPr>
        <xdr:cNvPr id="67" name="Line 12"/>
        <xdr:cNvSpPr>
          <a:spLocks noChangeShapeType="1"/>
        </xdr:cNvSpPr>
      </xdr:nvSpPr>
      <xdr:spPr bwMode="auto">
        <a:xfrm>
          <a:off x="3162300" y="2133600"/>
          <a:ext cx="0" cy="438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428625</xdr:colOff>
      <xdr:row>10</xdr:row>
      <xdr:rowOff>85725</xdr:rowOff>
    </xdr:from>
    <xdr:to>
      <xdr:col>10</xdr:col>
      <xdr:colOff>428625</xdr:colOff>
      <xdr:row>14</xdr:row>
      <xdr:rowOff>0</xdr:rowOff>
    </xdr:to>
    <xdr:sp macro="" textlink="">
      <xdr:nvSpPr>
        <xdr:cNvPr id="68" name="Line 13"/>
        <xdr:cNvSpPr>
          <a:spLocks noChangeShapeType="1"/>
        </xdr:cNvSpPr>
      </xdr:nvSpPr>
      <xdr:spPr bwMode="auto">
        <a:xfrm>
          <a:off x="5181600" y="1971675"/>
          <a:ext cx="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6</xdr:col>
      <xdr:colOff>200025</xdr:colOff>
      <xdr:row>9</xdr:row>
      <xdr:rowOff>0</xdr:rowOff>
    </xdr:from>
    <xdr:ext cx="403187" cy="185179"/>
    <xdr:sp macro="" textlink="">
      <xdr:nvSpPr>
        <xdr:cNvPr id="69" name="Text Box 14"/>
        <xdr:cNvSpPr txBox="1">
          <a:spLocks noChangeArrowheads="1"/>
        </xdr:cNvSpPr>
      </xdr:nvSpPr>
      <xdr:spPr bwMode="auto">
        <a:xfrm>
          <a:off x="2647950" y="1666875"/>
          <a:ext cx="40318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分電盤</a:t>
          </a:r>
        </a:p>
      </xdr:txBody>
    </xdr:sp>
    <xdr:clientData/>
  </xdr:oneCellAnchor>
  <xdr:oneCellAnchor>
    <xdr:from>
      <xdr:col>10</xdr:col>
      <xdr:colOff>452804</xdr:colOff>
      <xdr:row>8</xdr:row>
      <xdr:rowOff>2931</xdr:rowOff>
    </xdr:from>
    <xdr:ext cx="259879" cy="185179"/>
    <xdr:sp macro="" textlink="">
      <xdr:nvSpPr>
        <xdr:cNvPr id="70" name="Text Box 15"/>
        <xdr:cNvSpPr txBox="1">
          <a:spLocks noChangeArrowheads="1"/>
        </xdr:cNvSpPr>
      </xdr:nvSpPr>
      <xdr:spPr bwMode="auto">
        <a:xfrm>
          <a:off x="5205779" y="1507881"/>
          <a:ext cx="259879"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PCS</a:t>
          </a:r>
        </a:p>
      </xdr:txBody>
    </xdr:sp>
    <xdr:clientData/>
  </xdr:oneCellAnchor>
  <xdr:oneCellAnchor>
    <xdr:from>
      <xdr:col>2</xdr:col>
      <xdr:colOff>0</xdr:colOff>
      <xdr:row>7</xdr:row>
      <xdr:rowOff>182439</xdr:rowOff>
    </xdr:from>
    <xdr:ext cx="403187" cy="185179"/>
    <xdr:sp macro="" textlink="">
      <xdr:nvSpPr>
        <xdr:cNvPr id="71" name="Text Box 16"/>
        <xdr:cNvSpPr txBox="1">
          <a:spLocks noChangeArrowheads="1"/>
        </xdr:cNvSpPr>
      </xdr:nvSpPr>
      <xdr:spPr bwMode="auto">
        <a:xfrm>
          <a:off x="314325" y="1468314"/>
          <a:ext cx="40318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受電点</a:t>
          </a:r>
        </a:p>
      </xdr:txBody>
    </xdr:sp>
    <xdr:clientData/>
  </xdr:oneCellAnchor>
  <xdr:twoCellAnchor>
    <xdr:from>
      <xdr:col>2</xdr:col>
      <xdr:colOff>247650</xdr:colOff>
      <xdr:row>13</xdr:row>
      <xdr:rowOff>28575</xdr:rowOff>
    </xdr:from>
    <xdr:to>
      <xdr:col>3</xdr:col>
      <xdr:colOff>638175</xdr:colOff>
      <xdr:row>13</xdr:row>
      <xdr:rowOff>28575</xdr:rowOff>
    </xdr:to>
    <xdr:sp macro="" textlink="">
      <xdr:nvSpPr>
        <xdr:cNvPr id="72" name="Line 17"/>
        <xdr:cNvSpPr>
          <a:spLocks noChangeShapeType="1"/>
        </xdr:cNvSpPr>
      </xdr:nvSpPr>
      <xdr:spPr bwMode="auto">
        <a:xfrm>
          <a:off x="561975" y="2381250"/>
          <a:ext cx="1047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4</xdr:col>
      <xdr:colOff>114300</xdr:colOff>
      <xdr:row>13</xdr:row>
      <xdr:rowOff>114300</xdr:rowOff>
    </xdr:from>
    <xdr:ext cx="631519" cy="185179"/>
    <xdr:sp macro="" textlink="">
      <xdr:nvSpPr>
        <xdr:cNvPr id="73" name="Text Box 18"/>
        <xdr:cNvSpPr txBox="1">
          <a:spLocks noChangeArrowheads="1"/>
        </xdr:cNvSpPr>
      </xdr:nvSpPr>
      <xdr:spPr bwMode="auto">
        <a:xfrm>
          <a:off x="1743075" y="2466975"/>
          <a:ext cx="631519"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0" anchor="t" upright="1">
          <a:spAutoFit/>
        </a:bodyPr>
        <a:lstStyle/>
        <a:p>
          <a:pPr algn="ctr" rtl="0">
            <a:defRPr sz="1000"/>
          </a:pPr>
          <a:r>
            <a:rPr lang="ja-JP" altLang="en-US" sz="1000" b="0" i="0" u="none" strike="noStrike" baseline="0">
              <a:solidFill>
                <a:srgbClr val="000000"/>
              </a:solidFill>
              <a:latin typeface="ＭＳ Ｐゴシック"/>
              <a:ea typeface="ＭＳ Ｐゴシック"/>
            </a:rPr>
            <a:t>（電線路B）</a:t>
          </a:r>
        </a:p>
      </xdr:txBody>
    </xdr:sp>
    <xdr:clientData/>
  </xdr:oneCellAnchor>
  <xdr:oneCellAnchor>
    <xdr:from>
      <xdr:col>8</xdr:col>
      <xdr:colOff>152400</xdr:colOff>
      <xdr:row>13</xdr:row>
      <xdr:rowOff>66675</xdr:rowOff>
    </xdr:from>
    <xdr:ext cx="488339" cy="185179"/>
    <xdr:sp macro="" textlink="">
      <xdr:nvSpPr>
        <xdr:cNvPr id="74" name="Text Box 19"/>
        <xdr:cNvSpPr txBox="1">
          <a:spLocks noChangeArrowheads="1"/>
        </xdr:cNvSpPr>
      </xdr:nvSpPr>
      <xdr:spPr bwMode="auto">
        <a:xfrm>
          <a:off x="3486150" y="2419350"/>
          <a:ext cx="488339"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電線路C</a:t>
          </a:r>
        </a:p>
      </xdr:txBody>
    </xdr:sp>
    <xdr:clientData/>
  </xdr:oneCellAnchor>
  <xdr:twoCellAnchor>
    <xdr:from>
      <xdr:col>7</xdr:col>
      <xdr:colOff>495300</xdr:colOff>
      <xdr:row>13</xdr:row>
      <xdr:rowOff>19050</xdr:rowOff>
    </xdr:from>
    <xdr:to>
      <xdr:col>9</xdr:col>
      <xdr:colOff>247650</xdr:colOff>
      <xdr:row>13</xdr:row>
      <xdr:rowOff>19050</xdr:rowOff>
    </xdr:to>
    <xdr:sp macro="" textlink="">
      <xdr:nvSpPr>
        <xdr:cNvPr id="75" name="Line 20"/>
        <xdr:cNvSpPr>
          <a:spLocks noChangeShapeType="1"/>
        </xdr:cNvSpPr>
      </xdr:nvSpPr>
      <xdr:spPr bwMode="auto">
        <a:xfrm>
          <a:off x="3171825" y="2371725"/>
          <a:ext cx="1066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9</xdr:row>
      <xdr:rowOff>104775</xdr:rowOff>
    </xdr:from>
    <xdr:to>
      <xdr:col>6</xdr:col>
      <xdr:colOff>123825</xdr:colOff>
      <xdr:row>9</xdr:row>
      <xdr:rowOff>104775</xdr:rowOff>
    </xdr:to>
    <xdr:sp macro="" textlink="">
      <xdr:nvSpPr>
        <xdr:cNvPr id="76" name="Line 21"/>
        <xdr:cNvSpPr>
          <a:spLocks noChangeShapeType="1"/>
        </xdr:cNvSpPr>
      </xdr:nvSpPr>
      <xdr:spPr bwMode="auto">
        <a:xfrm>
          <a:off x="1657350" y="1771650"/>
          <a:ext cx="9144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619125</xdr:colOff>
      <xdr:row>9</xdr:row>
      <xdr:rowOff>47625</xdr:rowOff>
    </xdr:from>
    <xdr:to>
      <xdr:col>4</xdr:col>
      <xdr:colOff>47625</xdr:colOff>
      <xdr:row>9</xdr:row>
      <xdr:rowOff>133350</xdr:rowOff>
    </xdr:to>
    <xdr:sp macro="" textlink="">
      <xdr:nvSpPr>
        <xdr:cNvPr id="77" name="Oval 22"/>
        <xdr:cNvSpPr>
          <a:spLocks noChangeArrowheads="1"/>
        </xdr:cNvSpPr>
      </xdr:nvSpPr>
      <xdr:spPr bwMode="auto">
        <a:xfrm>
          <a:off x="1590675" y="17145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xdr:col>
      <xdr:colOff>0</xdr:colOff>
      <xdr:row>10</xdr:row>
      <xdr:rowOff>0</xdr:rowOff>
    </xdr:from>
    <xdr:to>
      <xdr:col>4</xdr:col>
      <xdr:colOff>0</xdr:colOff>
      <xdr:row>14</xdr:row>
      <xdr:rowOff>0</xdr:rowOff>
    </xdr:to>
    <xdr:sp macro="" textlink="">
      <xdr:nvSpPr>
        <xdr:cNvPr id="78" name="Line 23"/>
        <xdr:cNvSpPr>
          <a:spLocks noChangeShapeType="1"/>
        </xdr:cNvSpPr>
      </xdr:nvSpPr>
      <xdr:spPr bwMode="auto">
        <a:xfrm>
          <a:off x="1628775" y="1885950"/>
          <a:ext cx="0" cy="685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13</xdr:row>
      <xdr:rowOff>28575</xdr:rowOff>
    </xdr:from>
    <xdr:to>
      <xdr:col>6</xdr:col>
      <xdr:colOff>133350</xdr:colOff>
      <xdr:row>13</xdr:row>
      <xdr:rowOff>28575</xdr:rowOff>
    </xdr:to>
    <xdr:sp macro="" textlink="">
      <xdr:nvSpPr>
        <xdr:cNvPr id="79" name="Line 24"/>
        <xdr:cNvSpPr>
          <a:spLocks noChangeShapeType="1"/>
        </xdr:cNvSpPr>
      </xdr:nvSpPr>
      <xdr:spPr bwMode="auto">
        <a:xfrm>
          <a:off x="1628775" y="2381250"/>
          <a:ext cx="9525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15</xdr:row>
      <xdr:rowOff>76200</xdr:rowOff>
    </xdr:from>
    <xdr:to>
      <xdr:col>9</xdr:col>
      <xdr:colOff>371475</xdr:colOff>
      <xdr:row>16</xdr:row>
      <xdr:rowOff>85725</xdr:rowOff>
    </xdr:to>
    <xdr:sp macro="" textlink="">
      <xdr:nvSpPr>
        <xdr:cNvPr id="80" name="Text Box 25"/>
        <xdr:cNvSpPr txBox="1">
          <a:spLocks noChangeArrowheads="1"/>
        </xdr:cNvSpPr>
      </xdr:nvSpPr>
      <xdr:spPr bwMode="auto">
        <a:xfrm>
          <a:off x="314325" y="2733675"/>
          <a:ext cx="404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注1　電線路B、電線路Ｄについては、直列に接続される電線路が無ければ計算不要</a:t>
          </a:r>
        </a:p>
      </xdr:txBody>
    </xdr:sp>
    <xdr:clientData/>
  </xdr:twoCellAnchor>
  <xdr:twoCellAnchor>
    <xdr:from>
      <xdr:col>9</xdr:col>
      <xdr:colOff>304800</xdr:colOff>
      <xdr:row>9</xdr:row>
      <xdr:rowOff>95250</xdr:rowOff>
    </xdr:from>
    <xdr:to>
      <xdr:col>10</xdr:col>
      <xdr:colOff>466725</xdr:colOff>
      <xdr:row>9</xdr:row>
      <xdr:rowOff>95250</xdr:rowOff>
    </xdr:to>
    <xdr:sp macro="" textlink="">
      <xdr:nvSpPr>
        <xdr:cNvPr id="81" name="Line 26"/>
        <xdr:cNvSpPr>
          <a:spLocks noChangeShapeType="1"/>
        </xdr:cNvSpPr>
      </xdr:nvSpPr>
      <xdr:spPr bwMode="auto">
        <a:xfrm>
          <a:off x="4295775" y="1762125"/>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247650</xdr:colOff>
      <xdr:row>10</xdr:row>
      <xdr:rowOff>38100</xdr:rowOff>
    </xdr:from>
    <xdr:to>
      <xdr:col>9</xdr:col>
      <xdr:colOff>247650</xdr:colOff>
      <xdr:row>14</xdr:row>
      <xdr:rowOff>0</xdr:rowOff>
    </xdr:to>
    <xdr:sp macro="" textlink="">
      <xdr:nvSpPr>
        <xdr:cNvPr id="82" name="Line 27"/>
        <xdr:cNvSpPr>
          <a:spLocks noChangeShapeType="1"/>
        </xdr:cNvSpPr>
      </xdr:nvSpPr>
      <xdr:spPr bwMode="auto">
        <a:xfrm>
          <a:off x="4238625" y="1924050"/>
          <a:ext cx="0" cy="6477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13</xdr:row>
      <xdr:rowOff>19050</xdr:rowOff>
    </xdr:from>
    <xdr:to>
      <xdr:col>10</xdr:col>
      <xdr:colOff>419100</xdr:colOff>
      <xdr:row>13</xdr:row>
      <xdr:rowOff>19050</xdr:rowOff>
    </xdr:to>
    <xdr:sp macro="" textlink="">
      <xdr:nvSpPr>
        <xdr:cNvPr id="83" name="Line 28"/>
        <xdr:cNvSpPr>
          <a:spLocks noChangeShapeType="1"/>
        </xdr:cNvSpPr>
      </xdr:nvSpPr>
      <xdr:spPr bwMode="auto">
        <a:xfrm>
          <a:off x="4257675" y="2371725"/>
          <a:ext cx="914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9</xdr:col>
      <xdr:colOff>307358</xdr:colOff>
      <xdr:row>13</xdr:row>
      <xdr:rowOff>66675</xdr:rowOff>
    </xdr:from>
    <xdr:ext cx="633058" cy="185179"/>
    <xdr:sp macro="" textlink="">
      <xdr:nvSpPr>
        <xdr:cNvPr id="84" name="Text Box 29"/>
        <xdr:cNvSpPr txBox="1">
          <a:spLocks noChangeArrowheads="1"/>
        </xdr:cNvSpPr>
      </xdr:nvSpPr>
      <xdr:spPr bwMode="auto">
        <a:xfrm>
          <a:off x="4298333" y="2419350"/>
          <a:ext cx="633058"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18288" bIns="0" anchor="t" upright="1">
          <a:spAutoFit/>
        </a:bodyPr>
        <a:lstStyle/>
        <a:p>
          <a:pPr algn="ctr" rtl="0">
            <a:defRPr sz="1000"/>
          </a:pPr>
          <a:r>
            <a:rPr lang="ja-JP" altLang="en-US" sz="1000" b="0" i="0" u="none" strike="noStrike" baseline="0">
              <a:solidFill>
                <a:srgbClr val="000000"/>
              </a:solidFill>
              <a:latin typeface="ＭＳ Ｐゴシック"/>
              <a:ea typeface="ＭＳ Ｐゴシック"/>
            </a:rPr>
            <a:t>（電線路D）</a:t>
          </a:r>
        </a:p>
      </xdr:txBody>
    </xdr:sp>
    <xdr:clientData/>
  </xdr:oneCellAnchor>
  <xdr:twoCellAnchor>
    <xdr:from>
      <xdr:col>10</xdr:col>
      <xdr:colOff>428625</xdr:colOff>
      <xdr:row>9</xdr:row>
      <xdr:rowOff>47625</xdr:rowOff>
    </xdr:from>
    <xdr:to>
      <xdr:col>11</xdr:col>
      <xdr:colOff>104775</xdr:colOff>
      <xdr:row>9</xdr:row>
      <xdr:rowOff>161925</xdr:rowOff>
    </xdr:to>
    <xdr:sp macro="" textlink="">
      <xdr:nvSpPr>
        <xdr:cNvPr id="85" name="Rectangle 30"/>
        <xdr:cNvSpPr>
          <a:spLocks noChangeArrowheads="1"/>
        </xdr:cNvSpPr>
      </xdr:nvSpPr>
      <xdr:spPr bwMode="auto">
        <a:xfrm>
          <a:off x="5181600" y="1714500"/>
          <a:ext cx="333375" cy="114300"/>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10</xdr:col>
      <xdr:colOff>266700</xdr:colOff>
      <xdr:row>7</xdr:row>
      <xdr:rowOff>9525</xdr:rowOff>
    </xdr:from>
    <xdr:to>
      <xdr:col>13</xdr:col>
      <xdr:colOff>190500</xdr:colOff>
      <xdr:row>11</xdr:row>
      <xdr:rowOff>47625</xdr:rowOff>
    </xdr:to>
    <xdr:sp macro="" textlink="">
      <xdr:nvSpPr>
        <xdr:cNvPr id="86" name="Rectangle 31"/>
        <xdr:cNvSpPr>
          <a:spLocks noChangeArrowheads="1"/>
        </xdr:cNvSpPr>
      </xdr:nvSpPr>
      <xdr:spPr bwMode="auto">
        <a:xfrm>
          <a:off x="5019675" y="1295400"/>
          <a:ext cx="1400175" cy="857250"/>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12</xdr:col>
      <xdr:colOff>285750</xdr:colOff>
      <xdr:row>8</xdr:row>
      <xdr:rowOff>152400</xdr:rowOff>
    </xdr:from>
    <xdr:to>
      <xdr:col>13</xdr:col>
      <xdr:colOff>47625</xdr:colOff>
      <xdr:row>9</xdr:row>
      <xdr:rowOff>200025</xdr:rowOff>
    </xdr:to>
    <xdr:grpSp>
      <xdr:nvGrpSpPr>
        <xdr:cNvPr id="87" name="Group 32"/>
        <xdr:cNvGrpSpPr>
          <a:grpSpLocks/>
        </xdr:cNvGrpSpPr>
      </xdr:nvGrpSpPr>
      <xdr:grpSpPr bwMode="auto">
        <a:xfrm flipH="1">
          <a:off x="5857875" y="1657350"/>
          <a:ext cx="419100" cy="209550"/>
          <a:chOff x="691" y="224"/>
          <a:chExt cx="58" cy="19"/>
        </a:xfrm>
      </xdr:grpSpPr>
      <xdr:sp macro="" textlink="">
        <xdr:nvSpPr>
          <xdr:cNvPr id="88" name="Freeform 33"/>
          <xdr:cNvSpPr>
            <a:spLocks/>
          </xdr:cNvSpPr>
        </xdr:nvSpPr>
        <xdr:spPr bwMode="auto">
          <a:xfrm>
            <a:off x="691" y="224"/>
            <a:ext cx="28" cy="10"/>
          </a:xfrm>
          <a:custGeom>
            <a:avLst/>
            <a:gdLst>
              <a:gd name="T0" fmla="*/ 0 w 922"/>
              <a:gd name="T1" fmla="*/ 0 h 586"/>
              <a:gd name="T2" fmla="*/ 0 w 922"/>
              <a:gd name="T3" fmla="*/ 0 h 586"/>
              <a:gd name="T4" fmla="*/ 0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34"/>
          <xdr:cNvSpPr>
            <a:spLocks/>
          </xdr:cNvSpPr>
        </xdr:nvSpPr>
        <xdr:spPr bwMode="auto">
          <a:xfrm>
            <a:off x="706" y="224"/>
            <a:ext cx="28" cy="10"/>
          </a:xfrm>
          <a:custGeom>
            <a:avLst/>
            <a:gdLst>
              <a:gd name="T0" fmla="*/ 0 w 923"/>
              <a:gd name="T1" fmla="*/ 0 h 586"/>
              <a:gd name="T2" fmla="*/ 0 w 923"/>
              <a:gd name="T3" fmla="*/ 0 h 586"/>
              <a:gd name="T4" fmla="*/ 0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35"/>
          <xdr:cNvSpPr>
            <a:spLocks/>
          </xdr:cNvSpPr>
        </xdr:nvSpPr>
        <xdr:spPr bwMode="auto">
          <a:xfrm>
            <a:off x="706" y="234"/>
            <a:ext cx="28" cy="9"/>
          </a:xfrm>
          <a:custGeom>
            <a:avLst/>
            <a:gdLst>
              <a:gd name="T0" fmla="*/ 0 w 923"/>
              <a:gd name="T1" fmla="*/ 0 h 586"/>
              <a:gd name="T2" fmla="*/ 0 w 923"/>
              <a:gd name="T3" fmla="*/ 0 h 586"/>
              <a:gd name="T4" fmla="*/ 0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36"/>
          <xdr:cNvSpPr>
            <a:spLocks/>
          </xdr:cNvSpPr>
        </xdr:nvSpPr>
        <xdr:spPr bwMode="auto">
          <a:xfrm>
            <a:off x="719" y="234"/>
            <a:ext cx="30" cy="9"/>
          </a:xfrm>
          <a:custGeom>
            <a:avLst/>
            <a:gdLst>
              <a:gd name="T0" fmla="*/ 0 w 923"/>
              <a:gd name="T1" fmla="*/ 0 h 586"/>
              <a:gd name="T2" fmla="*/ 0 w 923"/>
              <a:gd name="T3" fmla="*/ 0 h 586"/>
              <a:gd name="T4" fmla="*/ 0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114300</xdr:colOff>
      <xdr:row>9</xdr:row>
      <xdr:rowOff>104775</xdr:rowOff>
    </xdr:from>
    <xdr:to>
      <xdr:col>12</xdr:col>
      <xdr:colOff>390525</xdr:colOff>
      <xdr:row>9</xdr:row>
      <xdr:rowOff>104775</xdr:rowOff>
    </xdr:to>
    <xdr:sp macro="" textlink="">
      <xdr:nvSpPr>
        <xdr:cNvPr id="92" name="Line 37"/>
        <xdr:cNvSpPr>
          <a:spLocks noChangeShapeType="1"/>
        </xdr:cNvSpPr>
      </xdr:nvSpPr>
      <xdr:spPr bwMode="auto">
        <a:xfrm>
          <a:off x="5524500" y="17716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435312</xdr:colOff>
      <xdr:row>7</xdr:row>
      <xdr:rowOff>142267</xdr:rowOff>
    </xdr:from>
    <xdr:ext cx="178767" cy="185179"/>
    <xdr:sp macro="" textlink="">
      <xdr:nvSpPr>
        <xdr:cNvPr id="93" name="Text Box 38"/>
        <xdr:cNvSpPr txBox="1">
          <a:spLocks noChangeArrowheads="1"/>
        </xdr:cNvSpPr>
      </xdr:nvSpPr>
      <xdr:spPr bwMode="auto">
        <a:xfrm>
          <a:off x="6007437" y="1428142"/>
          <a:ext cx="178767"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PV</a:t>
          </a:r>
        </a:p>
      </xdr:txBody>
    </xdr:sp>
    <xdr:clientData/>
  </xdr:oneCellAnchor>
  <xdr:twoCellAnchor>
    <xdr:from>
      <xdr:col>2</xdr:col>
      <xdr:colOff>257175</xdr:colOff>
      <xdr:row>12</xdr:row>
      <xdr:rowOff>104775</xdr:rowOff>
    </xdr:from>
    <xdr:to>
      <xdr:col>6</xdr:col>
      <xdr:colOff>123825</xdr:colOff>
      <xdr:row>12</xdr:row>
      <xdr:rowOff>104775</xdr:rowOff>
    </xdr:to>
    <xdr:sp macro="" textlink="">
      <xdr:nvSpPr>
        <xdr:cNvPr id="94" name="Line 39"/>
        <xdr:cNvSpPr>
          <a:spLocks noChangeShapeType="1"/>
        </xdr:cNvSpPr>
      </xdr:nvSpPr>
      <xdr:spPr bwMode="auto">
        <a:xfrm>
          <a:off x="571500" y="2295525"/>
          <a:ext cx="2000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609600</xdr:colOff>
      <xdr:row>10</xdr:row>
      <xdr:rowOff>142875</xdr:rowOff>
    </xdr:from>
    <xdr:ext cx="1415666" cy="185179"/>
    <xdr:sp macro="" textlink="">
      <xdr:nvSpPr>
        <xdr:cNvPr id="95" name="Text Box 40"/>
        <xdr:cNvSpPr txBox="1">
          <a:spLocks noChangeArrowheads="1"/>
        </xdr:cNvSpPr>
      </xdr:nvSpPr>
      <xdr:spPr bwMode="auto">
        <a:xfrm>
          <a:off x="923925" y="2028825"/>
          <a:ext cx="1415666" cy="18517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引込口配線の抵抗値： R</a:t>
          </a:r>
          <a:r>
            <a:rPr lang="ja-JP" altLang="en-US" sz="1000" b="0" i="0" u="none" strike="noStrike" baseline="-25000">
              <a:solidFill>
                <a:srgbClr val="000000"/>
              </a:solidFill>
              <a:latin typeface="ＭＳ Ｐゴシック"/>
              <a:ea typeface="ＭＳ Ｐゴシック"/>
            </a:rPr>
            <a:t>a</a:t>
          </a:r>
        </a:p>
      </xdr:txBody>
    </xdr:sp>
    <xdr:clientData/>
  </xdr:oneCellAnchor>
  <xdr:oneCellAnchor>
    <xdr:from>
      <xdr:col>8</xdr:col>
      <xdr:colOff>266700</xdr:colOff>
      <xdr:row>11</xdr:row>
      <xdr:rowOff>0</xdr:rowOff>
    </xdr:from>
    <xdr:ext cx="1298740" cy="194438"/>
    <xdr:sp macro="" textlink="">
      <xdr:nvSpPr>
        <xdr:cNvPr id="96" name="Text Box 41"/>
        <xdr:cNvSpPr txBox="1">
          <a:spLocks noChangeArrowheads="1"/>
        </xdr:cNvSpPr>
      </xdr:nvSpPr>
      <xdr:spPr bwMode="auto">
        <a:xfrm>
          <a:off x="3600450" y="2105025"/>
          <a:ext cx="1298740" cy="194438"/>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屋内配線の抵抗値： R</a:t>
          </a:r>
          <a:r>
            <a:rPr lang="ja-JP" altLang="en-US" sz="1000" b="0" i="0" u="none" strike="noStrike" baseline="-25000">
              <a:solidFill>
                <a:srgbClr val="000000"/>
              </a:solidFill>
              <a:latin typeface="ＭＳ Ｐゴシック"/>
              <a:ea typeface="ＭＳ Ｐゴシック"/>
            </a:rPr>
            <a:t>b</a:t>
          </a:r>
        </a:p>
      </xdr:txBody>
    </xdr:sp>
    <xdr:clientData/>
  </xdr:oneCellAnchor>
  <xdr:twoCellAnchor>
    <xdr:from>
      <xdr:col>7</xdr:col>
      <xdr:colOff>485775</xdr:colOff>
      <xdr:row>12</xdr:row>
      <xdr:rowOff>95250</xdr:rowOff>
    </xdr:from>
    <xdr:to>
      <xdr:col>10</xdr:col>
      <xdr:colOff>419100</xdr:colOff>
      <xdr:row>12</xdr:row>
      <xdr:rowOff>95250</xdr:rowOff>
    </xdr:to>
    <xdr:sp macro="" textlink="">
      <xdr:nvSpPr>
        <xdr:cNvPr id="97" name="Line 42"/>
        <xdr:cNvSpPr>
          <a:spLocks noChangeShapeType="1"/>
        </xdr:cNvSpPr>
      </xdr:nvSpPr>
      <xdr:spPr bwMode="auto">
        <a:xfrm>
          <a:off x="3162300" y="2286000"/>
          <a:ext cx="2009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209550</xdr:colOff>
      <xdr:row>9</xdr:row>
      <xdr:rowOff>47625</xdr:rowOff>
    </xdr:from>
    <xdr:to>
      <xdr:col>9</xdr:col>
      <xdr:colOff>295275</xdr:colOff>
      <xdr:row>9</xdr:row>
      <xdr:rowOff>133350</xdr:rowOff>
    </xdr:to>
    <xdr:sp macro="" textlink="">
      <xdr:nvSpPr>
        <xdr:cNvPr id="98" name="Oval 44"/>
        <xdr:cNvSpPr>
          <a:spLocks noChangeArrowheads="1"/>
        </xdr:cNvSpPr>
      </xdr:nvSpPr>
      <xdr:spPr bwMode="auto">
        <a:xfrm>
          <a:off x="4200525" y="17145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28575</xdr:colOff>
      <xdr:row>69</xdr:row>
      <xdr:rowOff>28575</xdr:rowOff>
    </xdr:from>
    <xdr:to>
      <xdr:col>10</xdr:col>
      <xdr:colOff>352425</xdr:colOff>
      <xdr:row>70</xdr:row>
      <xdr:rowOff>180975</xdr:rowOff>
    </xdr:to>
    <xdr:sp macro="" textlink="">
      <xdr:nvSpPr>
        <xdr:cNvPr id="99" name="Text Box 45"/>
        <xdr:cNvSpPr txBox="1">
          <a:spLocks noChangeArrowheads="1"/>
        </xdr:cNvSpPr>
      </xdr:nvSpPr>
      <xdr:spPr bwMode="auto">
        <a:xfrm>
          <a:off x="152400" y="10144125"/>
          <a:ext cx="4953000" cy="304800"/>
        </a:xfrm>
        <a:prstGeom prst="rect">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ＪＳゴシック"/>
            </a:rPr>
            <a:t>■　AVR整定にあたっての確認事項（□にチェックをお願いします）</a:t>
          </a:r>
        </a:p>
      </xdr:txBody>
    </xdr:sp>
    <xdr:clientData/>
  </xdr:twoCellAnchor>
  <xdr:twoCellAnchor>
    <xdr:from>
      <xdr:col>1</xdr:col>
      <xdr:colOff>28575</xdr:colOff>
      <xdr:row>16</xdr:row>
      <xdr:rowOff>133350</xdr:rowOff>
    </xdr:from>
    <xdr:to>
      <xdr:col>8</xdr:col>
      <xdr:colOff>180975</xdr:colOff>
      <xdr:row>18</xdr:row>
      <xdr:rowOff>0</xdr:rowOff>
    </xdr:to>
    <xdr:sp macro="" textlink="">
      <xdr:nvSpPr>
        <xdr:cNvPr id="100" name="Text Box 46"/>
        <xdr:cNvSpPr txBox="1">
          <a:spLocks noChangeArrowheads="1"/>
        </xdr:cNvSpPr>
      </xdr:nvSpPr>
      <xdr:spPr bwMode="auto">
        <a:xfrm>
          <a:off x="152400" y="3009900"/>
          <a:ext cx="3362325" cy="257175"/>
        </a:xfrm>
        <a:prstGeom prst="rect">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defRPr sz="1000"/>
          </a:pPr>
          <a:r>
            <a:rPr lang="ja-JP" altLang="en-US" sz="1100" b="0" i="0" u="none" strike="noStrike" baseline="0">
              <a:solidFill>
                <a:srgbClr val="000000"/>
              </a:solidFill>
              <a:latin typeface="ＪＳゴシック"/>
            </a:rPr>
            <a:t>■　受電点からPCSまでの電圧上昇値の計算式</a:t>
          </a:r>
        </a:p>
      </xdr:txBody>
    </xdr:sp>
    <xdr:clientData/>
  </xdr:twoCellAnchor>
  <xdr:twoCellAnchor>
    <xdr:from>
      <xdr:col>1</xdr:col>
      <xdr:colOff>171450</xdr:colOff>
      <xdr:row>6</xdr:row>
      <xdr:rowOff>57150</xdr:rowOff>
    </xdr:from>
    <xdr:to>
      <xdr:col>15</xdr:col>
      <xdr:colOff>66675</xdr:colOff>
      <xdr:row>16</xdr:row>
      <xdr:rowOff>28575</xdr:rowOff>
    </xdr:to>
    <xdr:sp macro="" textlink="">
      <xdr:nvSpPr>
        <xdr:cNvPr id="101" name="Rectangle 47"/>
        <xdr:cNvSpPr>
          <a:spLocks noChangeArrowheads="1"/>
        </xdr:cNvSpPr>
      </xdr:nvSpPr>
      <xdr:spPr bwMode="auto">
        <a:xfrm>
          <a:off x="295275" y="1123950"/>
          <a:ext cx="6886575" cy="17811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390525</xdr:colOff>
      <xdr:row>28</xdr:row>
      <xdr:rowOff>95250</xdr:rowOff>
    </xdr:from>
    <xdr:to>
      <xdr:col>7</xdr:col>
      <xdr:colOff>628650</xdr:colOff>
      <xdr:row>28</xdr:row>
      <xdr:rowOff>95250</xdr:rowOff>
    </xdr:to>
    <xdr:sp macro="" textlink="">
      <xdr:nvSpPr>
        <xdr:cNvPr id="102" name="Line 48"/>
        <xdr:cNvSpPr>
          <a:spLocks noChangeShapeType="1"/>
        </xdr:cNvSpPr>
      </xdr:nvSpPr>
      <xdr:spPr bwMode="auto">
        <a:xfrm>
          <a:off x="2181225" y="4914900"/>
          <a:ext cx="112395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457200</xdr:colOff>
      <xdr:row>29</xdr:row>
      <xdr:rowOff>95250</xdr:rowOff>
    </xdr:from>
    <xdr:to>
      <xdr:col>7</xdr:col>
      <xdr:colOff>628650</xdr:colOff>
      <xdr:row>29</xdr:row>
      <xdr:rowOff>95250</xdr:rowOff>
    </xdr:to>
    <xdr:sp macro="" textlink="">
      <xdr:nvSpPr>
        <xdr:cNvPr id="103" name="Line 49"/>
        <xdr:cNvSpPr>
          <a:spLocks noChangeShapeType="1"/>
        </xdr:cNvSpPr>
      </xdr:nvSpPr>
      <xdr:spPr bwMode="auto">
        <a:xfrm>
          <a:off x="3133725" y="5086350"/>
          <a:ext cx="17145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533400</xdr:colOff>
      <xdr:row>30</xdr:row>
      <xdr:rowOff>95250</xdr:rowOff>
    </xdr:from>
    <xdr:to>
      <xdr:col>7</xdr:col>
      <xdr:colOff>638175</xdr:colOff>
      <xdr:row>30</xdr:row>
      <xdr:rowOff>95250</xdr:rowOff>
    </xdr:to>
    <xdr:sp macro="" textlink="">
      <xdr:nvSpPr>
        <xdr:cNvPr id="104" name="Line 50"/>
        <xdr:cNvSpPr>
          <a:spLocks noChangeShapeType="1"/>
        </xdr:cNvSpPr>
      </xdr:nvSpPr>
      <xdr:spPr bwMode="auto">
        <a:xfrm>
          <a:off x="1504950" y="5257800"/>
          <a:ext cx="180975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161925</xdr:colOff>
      <xdr:row>13</xdr:row>
      <xdr:rowOff>38100</xdr:rowOff>
    </xdr:from>
    <xdr:to>
      <xdr:col>10</xdr:col>
      <xdr:colOff>400050</xdr:colOff>
      <xdr:row>14</xdr:row>
      <xdr:rowOff>19050</xdr:rowOff>
    </xdr:to>
    <xdr:sp macro="" textlink="">
      <xdr:nvSpPr>
        <xdr:cNvPr id="105" name="Text Box 51"/>
        <xdr:cNvSpPr txBox="1">
          <a:spLocks noChangeArrowheads="1"/>
        </xdr:cNvSpPr>
      </xdr:nvSpPr>
      <xdr:spPr bwMode="auto">
        <a:xfrm>
          <a:off x="4914900" y="2390775"/>
          <a:ext cx="2381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注1</a:t>
          </a:r>
        </a:p>
      </xdr:txBody>
    </xdr:sp>
    <xdr:clientData/>
  </xdr:twoCellAnchor>
  <xdr:twoCellAnchor>
    <xdr:from>
      <xdr:col>5</xdr:col>
      <xdr:colOff>581025</xdr:colOff>
      <xdr:row>13</xdr:row>
      <xdr:rowOff>95250</xdr:rowOff>
    </xdr:from>
    <xdr:to>
      <xdr:col>6</xdr:col>
      <xdr:colOff>161925</xdr:colOff>
      <xdr:row>14</xdr:row>
      <xdr:rowOff>76200</xdr:rowOff>
    </xdr:to>
    <xdr:sp macro="" textlink="">
      <xdr:nvSpPr>
        <xdr:cNvPr id="106" name="Text Box 52"/>
        <xdr:cNvSpPr txBox="1">
          <a:spLocks noChangeArrowheads="1"/>
        </xdr:cNvSpPr>
      </xdr:nvSpPr>
      <xdr:spPr bwMode="auto">
        <a:xfrm>
          <a:off x="2371725" y="2447925"/>
          <a:ext cx="2381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注1</a:t>
          </a:r>
        </a:p>
      </xdr:txBody>
    </xdr:sp>
    <xdr:clientData/>
  </xdr:twoCellAnchor>
  <xdr:oneCellAnchor>
    <xdr:from>
      <xdr:col>9</xdr:col>
      <xdr:colOff>38100</xdr:colOff>
      <xdr:row>7</xdr:row>
      <xdr:rowOff>104775</xdr:rowOff>
    </xdr:from>
    <xdr:ext cx="622093" cy="185179"/>
    <xdr:sp macro="" textlink="">
      <xdr:nvSpPr>
        <xdr:cNvPr id="107" name="Text Box 53"/>
        <xdr:cNvSpPr txBox="1">
          <a:spLocks noChangeArrowheads="1"/>
        </xdr:cNvSpPr>
      </xdr:nvSpPr>
      <xdr:spPr bwMode="auto">
        <a:xfrm>
          <a:off x="4029075" y="1390650"/>
          <a:ext cx="622093"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発電電流Ig</a:t>
          </a:r>
        </a:p>
      </xdr:txBody>
    </xdr:sp>
    <xdr:clientData/>
  </xdr:oneCellAnchor>
  <xdr:twoCellAnchor>
    <xdr:from>
      <xdr:col>8</xdr:col>
      <xdr:colOff>409575</xdr:colOff>
      <xdr:row>8</xdr:row>
      <xdr:rowOff>0</xdr:rowOff>
    </xdr:from>
    <xdr:to>
      <xdr:col>9</xdr:col>
      <xdr:colOff>19050</xdr:colOff>
      <xdr:row>8</xdr:row>
      <xdr:rowOff>0</xdr:rowOff>
    </xdr:to>
    <xdr:sp macro="" textlink="">
      <xdr:nvSpPr>
        <xdr:cNvPr id="108" name="Line 54"/>
        <xdr:cNvSpPr>
          <a:spLocks noChangeShapeType="1"/>
        </xdr:cNvSpPr>
      </xdr:nvSpPr>
      <xdr:spPr bwMode="auto">
        <a:xfrm flipH="1">
          <a:off x="3743325" y="1504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xdr:col>
      <xdr:colOff>481503</xdr:colOff>
      <xdr:row>7</xdr:row>
      <xdr:rowOff>130394</xdr:rowOff>
    </xdr:from>
    <xdr:ext cx="622093" cy="185179"/>
    <xdr:sp macro="" textlink="">
      <xdr:nvSpPr>
        <xdr:cNvPr id="109" name="Text Box 55"/>
        <xdr:cNvSpPr txBox="1">
          <a:spLocks noChangeArrowheads="1"/>
        </xdr:cNvSpPr>
      </xdr:nvSpPr>
      <xdr:spPr bwMode="auto">
        <a:xfrm>
          <a:off x="1453053" y="1416269"/>
          <a:ext cx="622093" cy="185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18288" tIns="18288" rIns="0" bIns="0" anchor="t" upright="1">
          <a:spAutoFit/>
        </a:bodyPr>
        <a:lstStyle/>
        <a:p>
          <a:pPr algn="l" rtl="0">
            <a:defRPr sz="1000"/>
          </a:pPr>
          <a:r>
            <a:rPr lang="ja-JP" altLang="en-US" sz="1000" b="0" i="0" u="none" strike="noStrike" baseline="0">
              <a:solidFill>
                <a:srgbClr val="000000"/>
              </a:solidFill>
              <a:latin typeface="ＭＳ Ｐゴシック"/>
              <a:ea typeface="ＭＳ Ｐゴシック"/>
            </a:rPr>
            <a:t>発電電流Ig</a:t>
          </a:r>
        </a:p>
      </xdr:txBody>
    </xdr:sp>
    <xdr:clientData/>
  </xdr:oneCellAnchor>
  <xdr:twoCellAnchor>
    <xdr:from>
      <xdr:col>3</xdr:col>
      <xdr:colOff>200025</xdr:colOff>
      <xdr:row>8</xdr:row>
      <xdr:rowOff>38100</xdr:rowOff>
    </xdr:from>
    <xdr:to>
      <xdr:col>3</xdr:col>
      <xdr:colOff>466725</xdr:colOff>
      <xdr:row>8</xdr:row>
      <xdr:rowOff>38100</xdr:rowOff>
    </xdr:to>
    <xdr:sp macro="" textlink="">
      <xdr:nvSpPr>
        <xdr:cNvPr id="110" name="Line 56"/>
        <xdr:cNvSpPr>
          <a:spLocks noChangeShapeType="1"/>
        </xdr:cNvSpPr>
      </xdr:nvSpPr>
      <xdr:spPr bwMode="auto">
        <a:xfrm flipH="1">
          <a:off x="1171575" y="15430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25569</xdr:colOff>
      <xdr:row>66</xdr:row>
      <xdr:rowOff>83218</xdr:rowOff>
    </xdr:from>
    <xdr:to>
      <xdr:col>8</xdr:col>
      <xdr:colOff>201530</xdr:colOff>
      <xdr:row>67</xdr:row>
      <xdr:rowOff>45118</xdr:rowOff>
    </xdr:to>
    <xdr:sp macro="" textlink="">
      <xdr:nvSpPr>
        <xdr:cNvPr id="111" name="Freeform 57"/>
        <xdr:cNvSpPr>
          <a:spLocks/>
        </xdr:cNvSpPr>
      </xdr:nvSpPr>
      <xdr:spPr bwMode="auto">
        <a:xfrm>
          <a:off x="3359319" y="9722518"/>
          <a:ext cx="175961" cy="114300"/>
        </a:xfrm>
        <a:custGeom>
          <a:avLst/>
          <a:gdLst>
            <a:gd name="T0" fmla="*/ 0 w 31"/>
            <a:gd name="T1" fmla="*/ 2147483646 h 14"/>
            <a:gd name="T2" fmla="*/ 2147483646 w 31"/>
            <a:gd name="T3" fmla="*/ 2147483646 h 14"/>
            <a:gd name="T4" fmla="*/ 2147483646 w 31"/>
            <a:gd name="T5" fmla="*/ 0 h 14"/>
            <a:gd name="T6" fmla="*/ 0 60000 65536"/>
            <a:gd name="T7" fmla="*/ 0 60000 65536"/>
            <a:gd name="T8" fmla="*/ 0 60000 65536"/>
          </a:gdLst>
          <a:ahLst/>
          <a:cxnLst>
            <a:cxn ang="T6">
              <a:pos x="T0" y="T1"/>
            </a:cxn>
            <a:cxn ang="T7">
              <a:pos x="T2" y="T3"/>
            </a:cxn>
            <a:cxn ang="T8">
              <a:pos x="T4" y="T5"/>
            </a:cxn>
          </a:cxnLst>
          <a:rect l="0" t="0" r="r" b="b"/>
          <a:pathLst>
            <a:path w="31" h="14">
              <a:moveTo>
                <a:pt x="0" y="14"/>
              </a:moveTo>
              <a:lnTo>
                <a:pt x="31" y="14"/>
              </a:lnTo>
              <a:lnTo>
                <a:pt x="31"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57150</xdr:colOff>
      <xdr:row>31</xdr:row>
      <xdr:rowOff>38100</xdr:rowOff>
    </xdr:from>
    <xdr:to>
      <xdr:col>5</xdr:col>
      <xdr:colOff>314325</xdr:colOff>
      <xdr:row>32</xdr:row>
      <xdr:rowOff>9525</xdr:rowOff>
    </xdr:to>
    <xdr:sp macro="" textlink="">
      <xdr:nvSpPr>
        <xdr:cNvPr id="112" name="Freeform 68"/>
        <xdr:cNvSpPr>
          <a:spLocks/>
        </xdr:cNvSpPr>
      </xdr:nvSpPr>
      <xdr:spPr bwMode="auto">
        <a:xfrm flipV="1">
          <a:off x="1847850" y="5419725"/>
          <a:ext cx="257175" cy="95250"/>
        </a:xfrm>
        <a:custGeom>
          <a:avLst/>
          <a:gdLst>
            <a:gd name="T0" fmla="*/ 0 w 31"/>
            <a:gd name="T1" fmla="*/ 2147483646 h 14"/>
            <a:gd name="T2" fmla="*/ 2147483646 w 31"/>
            <a:gd name="T3" fmla="*/ 2147483646 h 14"/>
            <a:gd name="T4" fmla="*/ 2147483646 w 31"/>
            <a:gd name="T5" fmla="*/ 0 h 14"/>
            <a:gd name="T6" fmla="*/ 0 60000 65536"/>
            <a:gd name="T7" fmla="*/ 0 60000 65536"/>
            <a:gd name="T8" fmla="*/ 0 60000 65536"/>
          </a:gdLst>
          <a:ahLst/>
          <a:cxnLst>
            <a:cxn ang="T6">
              <a:pos x="T0" y="T1"/>
            </a:cxn>
            <a:cxn ang="T7">
              <a:pos x="T2" y="T3"/>
            </a:cxn>
            <a:cxn ang="T8">
              <a:pos x="T4" y="T5"/>
            </a:cxn>
          </a:cxnLst>
          <a:rect l="0" t="0" r="r" b="b"/>
          <a:pathLst>
            <a:path w="31" h="14">
              <a:moveTo>
                <a:pt x="0" y="14"/>
              </a:moveTo>
              <a:lnTo>
                <a:pt x="31" y="14"/>
              </a:lnTo>
              <a:lnTo>
                <a:pt x="31"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200025</xdr:colOff>
      <xdr:row>9</xdr:row>
      <xdr:rowOff>57150</xdr:rowOff>
    </xdr:from>
    <xdr:to>
      <xdr:col>2</xdr:col>
      <xdr:colOff>285750</xdr:colOff>
      <xdr:row>9</xdr:row>
      <xdr:rowOff>142875</xdr:rowOff>
    </xdr:to>
    <xdr:sp macro="" textlink="">
      <xdr:nvSpPr>
        <xdr:cNvPr id="113" name="Oval 22"/>
        <xdr:cNvSpPr>
          <a:spLocks noChangeArrowheads="1"/>
        </xdr:cNvSpPr>
      </xdr:nvSpPr>
      <xdr:spPr bwMode="auto">
        <a:xfrm>
          <a:off x="514350" y="1724025"/>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533400</xdr:colOff>
      <xdr:row>39</xdr:row>
      <xdr:rowOff>228600</xdr:rowOff>
    </xdr:from>
    <xdr:to>
      <xdr:col>17</xdr:col>
      <xdr:colOff>0</xdr:colOff>
      <xdr:row>42</xdr:row>
      <xdr:rowOff>161925</xdr:rowOff>
    </xdr:to>
    <xdr:sp macro="" textlink="">
      <xdr:nvSpPr>
        <xdr:cNvPr id="2" name="Text Box 4"/>
        <xdr:cNvSpPr txBox="1">
          <a:spLocks noChangeArrowheads="1"/>
        </xdr:cNvSpPr>
      </xdr:nvSpPr>
      <xdr:spPr bwMode="auto">
        <a:xfrm>
          <a:off x="5534025" y="9801225"/>
          <a:ext cx="2152650" cy="676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lnSpc>
              <a:spcPts val="1600"/>
            </a:lnSpc>
            <a:defRPr sz="1000"/>
          </a:pPr>
          <a:r>
            <a:rPr lang="ja-JP" altLang="en-US" sz="1400" b="0" i="0" u="none" strike="noStrike" baseline="0">
              <a:solidFill>
                <a:srgbClr val="000000"/>
              </a:solidFill>
              <a:latin typeface="ＭＳ Ｐゴシック"/>
              <a:ea typeface="ＭＳ Ｐゴシック"/>
            </a:rPr>
            <a:t>ﾊﾟﾜｰｺﾝﾃﾞｨｼｮﾅ（PCS）</a:t>
          </a:r>
        </a:p>
        <a:p>
          <a:pPr algn="l" rtl="0">
            <a:lnSpc>
              <a:spcPts val="1600"/>
            </a:lnSpc>
            <a:defRPr sz="1000"/>
          </a:pPr>
          <a:r>
            <a:rPr lang="ja-JP" altLang="en-US" sz="1400" b="0" i="0" u="none" strike="noStrike" baseline="0">
              <a:solidFill>
                <a:srgbClr val="000000"/>
              </a:solidFill>
              <a:latin typeface="ＭＳ Ｐゴシック"/>
              <a:ea typeface="ＭＳ Ｐゴシック"/>
            </a:rPr>
            <a:t>（運転力率は1として計算）</a:t>
          </a:r>
        </a:p>
      </xdr:txBody>
    </xdr:sp>
    <xdr:clientData/>
  </xdr:twoCellAnchor>
  <xdr:twoCellAnchor>
    <xdr:from>
      <xdr:col>23</xdr:col>
      <xdr:colOff>104775</xdr:colOff>
      <xdr:row>12</xdr:row>
      <xdr:rowOff>133350</xdr:rowOff>
    </xdr:from>
    <xdr:to>
      <xdr:col>24</xdr:col>
      <xdr:colOff>333375</xdr:colOff>
      <xdr:row>12</xdr:row>
      <xdr:rowOff>133350</xdr:rowOff>
    </xdr:to>
    <xdr:sp macro="" textlink="">
      <xdr:nvSpPr>
        <xdr:cNvPr id="3" name="Line 5"/>
        <xdr:cNvSpPr>
          <a:spLocks noChangeShapeType="1"/>
        </xdr:cNvSpPr>
      </xdr:nvSpPr>
      <xdr:spPr bwMode="auto">
        <a:xfrm>
          <a:off x="10515600" y="3019425"/>
          <a:ext cx="4572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30</xdr:col>
      <xdr:colOff>447675</xdr:colOff>
      <xdr:row>12</xdr:row>
      <xdr:rowOff>142875</xdr:rowOff>
    </xdr:from>
    <xdr:to>
      <xdr:col>32</xdr:col>
      <xdr:colOff>85725</xdr:colOff>
      <xdr:row>12</xdr:row>
      <xdr:rowOff>142875</xdr:rowOff>
    </xdr:to>
    <xdr:sp macro="" textlink="">
      <xdr:nvSpPr>
        <xdr:cNvPr id="4" name="Line 6"/>
        <xdr:cNvSpPr>
          <a:spLocks noChangeShapeType="1"/>
        </xdr:cNvSpPr>
      </xdr:nvSpPr>
      <xdr:spPr bwMode="auto">
        <a:xfrm>
          <a:off x="14144625" y="3028950"/>
          <a:ext cx="5238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190500</xdr:colOff>
      <xdr:row>39</xdr:row>
      <xdr:rowOff>123825</xdr:rowOff>
    </xdr:from>
    <xdr:ext cx="661463" cy="251864"/>
    <xdr:sp macro="" textlink="">
      <xdr:nvSpPr>
        <xdr:cNvPr id="5" name="Text Box 7"/>
        <xdr:cNvSpPr txBox="1">
          <a:spLocks noChangeArrowheads="1"/>
        </xdr:cNvSpPr>
      </xdr:nvSpPr>
      <xdr:spPr bwMode="auto">
        <a:xfrm>
          <a:off x="752475" y="9696450"/>
          <a:ext cx="66146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電線路A</a:t>
          </a:r>
        </a:p>
      </xdr:txBody>
    </xdr:sp>
    <xdr:clientData/>
  </xdr:oneCellAnchor>
  <xdr:twoCellAnchor>
    <xdr:from>
      <xdr:col>2</xdr:col>
      <xdr:colOff>38100</xdr:colOff>
      <xdr:row>38</xdr:row>
      <xdr:rowOff>57150</xdr:rowOff>
    </xdr:from>
    <xdr:to>
      <xdr:col>3</xdr:col>
      <xdr:colOff>495300</xdr:colOff>
      <xdr:row>38</xdr:row>
      <xdr:rowOff>57150</xdr:rowOff>
    </xdr:to>
    <xdr:sp macro="" textlink="">
      <xdr:nvSpPr>
        <xdr:cNvPr id="6" name="Line 18"/>
        <xdr:cNvSpPr>
          <a:spLocks noChangeShapeType="1"/>
        </xdr:cNvSpPr>
      </xdr:nvSpPr>
      <xdr:spPr bwMode="auto">
        <a:xfrm>
          <a:off x="600075" y="9382125"/>
          <a:ext cx="1114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0</xdr:colOff>
      <xdr:row>39</xdr:row>
      <xdr:rowOff>123825</xdr:rowOff>
    </xdr:from>
    <xdr:ext cx="850939" cy="251864"/>
    <xdr:sp macro="" textlink="">
      <xdr:nvSpPr>
        <xdr:cNvPr id="7" name="Text Box 19"/>
        <xdr:cNvSpPr txBox="1">
          <a:spLocks noChangeArrowheads="1"/>
        </xdr:cNvSpPr>
      </xdr:nvSpPr>
      <xdr:spPr bwMode="auto">
        <a:xfrm>
          <a:off x="2038350" y="9696450"/>
          <a:ext cx="85093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0" anchor="t" upright="1">
          <a:spAutoFit/>
        </a:bodyPr>
        <a:lstStyle/>
        <a:p>
          <a:pPr algn="ctr" rtl="0">
            <a:defRPr sz="1000"/>
          </a:pPr>
          <a:r>
            <a:rPr lang="ja-JP" altLang="en-US" sz="1400" b="0" i="0" u="none" strike="noStrike" baseline="0">
              <a:solidFill>
                <a:srgbClr val="000000"/>
              </a:solidFill>
              <a:latin typeface="ＭＳ Ｐゴシック"/>
              <a:ea typeface="ＭＳ Ｐゴシック"/>
            </a:rPr>
            <a:t>（電線路B）</a:t>
          </a:r>
        </a:p>
      </xdr:txBody>
    </xdr:sp>
    <xdr:clientData/>
  </xdr:oneCellAnchor>
  <xdr:oneCellAnchor>
    <xdr:from>
      <xdr:col>7</xdr:col>
      <xdr:colOff>571500</xdr:colOff>
      <xdr:row>39</xdr:row>
      <xdr:rowOff>123825</xdr:rowOff>
    </xdr:from>
    <xdr:ext cx="667042" cy="251864"/>
    <xdr:sp macro="" textlink="">
      <xdr:nvSpPr>
        <xdr:cNvPr id="8" name="Text Box 20"/>
        <xdr:cNvSpPr txBox="1">
          <a:spLocks noChangeArrowheads="1"/>
        </xdr:cNvSpPr>
      </xdr:nvSpPr>
      <xdr:spPr bwMode="auto">
        <a:xfrm>
          <a:off x="3495675" y="9696450"/>
          <a:ext cx="66704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電線路C</a:t>
          </a:r>
        </a:p>
      </xdr:txBody>
    </xdr:sp>
    <xdr:clientData/>
  </xdr:oneCellAnchor>
  <xdr:twoCellAnchor>
    <xdr:from>
      <xdr:col>7</xdr:col>
      <xdr:colOff>209550</xdr:colOff>
      <xdr:row>38</xdr:row>
      <xdr:rowOff>57150</xdr:rowOff>
    </xdr:from>
    <xdr:to>
      <xdr:col>9</xdr:col>
      <xdr:colOff>247650</xdr:colOff>
      <xdr:row>38</xdr:row>
      <xdr:rowOff>57150</xdr:rowOff>
    </xdr:to>
    <xdr:sp macro="" textlink="">
      <xdr:nvSpPr>
        <xdr:cNvPr id="9" name="Line 21"/>
        <xdr:cNvSpPr>
          <a:spLocks noChangeShapeType="1"/>
        </xdr:cNvSpPr>
      </xdr:nvSpPr>
      <xdr:spPr bwMode="auto">
        <a:xfrm>
          <a:off x="3133725" y="9382125"/>
          <a:ext cx="1352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523875</xdr:colOff>
      <xdr:row>38</xdr:row>
      <xdr:rowOff>57150</xdr:rowOff>
    </xdr:from>
    <xdr:to>
      <xdr:col>7</xdr:col>
      <xdr:colOff>190500</xdr:colOff>
      <xdr:row>38</xdr:row>
      <xdr:rowOff>57150</xdr:rowOff>
    </xdr:to>
    <xdr:sp macro="" textlink="">
      <xdr:nvSpPr>
        <xdr:cNvPr id="10" name="Line 25"/>
        <xdr:cNvSpPr>
          <a:spLocks noChangeShapeType="1"/>
        </xdr:cNvSpPr>
      </xdr:nvSpPr>
      <xdr:spPr bwMode="auto">
        <a:xfrm>
          <a:off x="1743075" y="9382125"/>
          <a:ext cx="1371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371475</xdr:colOff>
      <xdr:row>45</xdr:row>
      <xdr:rowOff>9525</xdr:rowOff>
    </xdr:from>
    <xdr:to>
      <xdr:col>17</xdr:col>
      <xdr:colOff>19050</xdr:colOff>
      <xdr:row>46</xdr:row>
      <xdr:rowOff>114300</xdr:rowOff>
    </xdr:to>
    <xdr:sp macro="" textlink="">
      <xdr:nvSpPr>
        <xdr:cNvPr id="11" name="Text Box 26"/>
        <xdr:cNvSpPr txBox="1">
          <a:spLocks noChangeArrowheads="1"/>
        </xdr:cNvSpPr>
      </xdr:nvSpPr>
      <xdr:spPr bwMode="auto">
        <a:xfrm>
          <a:off x="552450" y="11068050"/>
          <a:ext cx="715327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1400" b="0" i="0" u="none" strike="noStrike" baseline="0">
              <a:solidFill>
                <a:srgbClr val="000000"/>
              </a:solidFill>
              <a:latin typeface="ＭＳ Ｐゴシック"/>
              <a:ea typeface="ＭＳ Ｐゴシック"/>
            </a:rPr>
            <a:t>注1　電線路B、電線路Ｄについては、直列に接続される電線路が無ければ計算不要</a:t>
          </a:r>
        </a:p>
      </xdr:txBody>
    </xdr:sp>
    <xdr:clientData/>
  </xdr:twoCellAnchor>
  <xdr:twoCellAnchor>
    <xdr:from>
      <xdr:col>2</xdr:col>
      <xdr:colOff>19050</xdr:colOff>
      <xdr:row>23</xdr:row>
      <xdr:rowOff>114300</xdr:rowOff>
    </xdr:from>
    <xdr:to>
      <xdr:col>2</xdr:col>
      <xdr:colOff>19050</xdr:colOff>
      <xdr:row>42</xdr:row>
      <xdr:rowOff>219075</xdr:rowOff>
    </xdr:to>
    <xdr:sp macro="" textlink="">
      <xdr:nvSpPr>
        <xdr:cNvPr id="12" name="Line 11"/>
        <xdr:cNvSpPr>
          <a:spLocks noChangeShapeType="1"/>
        </xdr:cNvSpPr>
      </xdr:nvSpPr>
      <xdr:spPr bwMode="auto">
        <a:xfrm>
          <a:off x="581025" y="5724525"/>
          <a:ext cx="0" cy="4810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15</xdr:row>
      <xdr:rowOff>95250</xdr:rowOff>
    </xdr:from>
    <xdr:to>
      <xdr:col>7</xdr:col>
      <xdr:colOff>200025</xdr:colOff>
      <xdr:row>41</xdr:row>
      <xdr:rowOff>190500</xdr:rowOff>
    </xdr:to>
    <xdr:sp macro="" textlink="">
      <xdr:nvSpPr>
        <xdr:cNvPr id="13" name="Line 12"/>
        <xdr:cNvSpPr>
          <a:spLocks noChangeShapeType="1"/>
        </xdr:cNvSpPr>
      </xdr:nvSpPr>
      <xdr:spPr bwMode="auto">
        <a:xfrm>
          <a:off x="3124200" y="3724275"/>
          <a:ext cx="0" cy="6534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428625</xdr:colOff>
      <xdr:row>35</xdr:row>
      <xdr:rowOff>200025</xdr:rowOff>
    </xdr:from>
    <xdr:to>
      <xdr:col>10</xdr:col>
      <xdr:colOff>428625</xdr:colOff>
      <xdr:row>43</xdr:row>
      <xdr:rowOff>104775</xdr:rowOff>
    </xdr:to>
    <xdr:sp macro="" textlink="">
      <xdr:nvSpPr>
        <xdr:cNvPr id="14" name="Line 14"/>
        <xdr:cNvSpPr>
          <a:spLocks noChangeShapeType="1"/>
        </xdr:cNvSpPr>
      </xdr:nvSpPr>
      <xdr:spPr bwMode="auto">
        <a:xfrm>
          <a:off x="5429250" y="8782050"/>
          <a:ext cx="0" cy="1885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504825</xdr:colOff>
      <xdr:row>24</xdr:row>
      <xdr:rowOff>85725</xdr:rowOff>
    </xdr:from>
    <xdr:to>
      <xdr:col>3</xdr:col>
      <xdr:colOff>504825</xdr:colOff>
      <xdr:row>40</xdr:row>
      <xdr:rowOff>57150</xdr:rowOff>
    </xdr:to>
    <xdr:sp macro="" textlink="">
      <xdr:nvSpPr>
        <xdr:cNvPr id="15" name="Line 24"/>
        <xdr:cNvSpPr>
          <a:spLocks noChangeShapeType="1"/>
        </xdr:cNvSpPr>
      </xdr:nvSpPr>
      <xdr:spPr bwMode="auto">
        <a:xfrm>
          <a:off x="1724025" y="5943600"/>
          <a:ext cx="0" cy="3933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247650</xdr:colOff>
      <xdr:row>11</xdr:row>
      <xdr:rowOff>161925</xdr:rowOff>
    </xdr:from>
    <xdr:to>
      <xdr:col>9</xdr:col>
      <xdr:colOff>247650</xdr:colOff>
      <xdr:row>40</xdr:row>
      <xdr:rowOff>133350</xdr:rowOff>
    </xdr:to>
    <xdr:sp macro="" textlink="">
      <xdr:nvSpPr>
        <xdr:cNvPr id="16" name="Line 28"/>
        <xdr:cNvSpPr>
          <a:spLocks noChangeShapeType="1"/>
        </xdr:cNvSpPr>
      </xdr:nvSpPr>
      <xdr:spPr bwMode="auto">
        <a:xfrm>
          <a:off x="4486275" y="2800350"/>
          <a:ext cx="0" cy="7153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38</xdr:row>
      <xdr:rowOff>57150</xdr:rowOff>
    </xdr:from>
    <xdr:to>
      <xdr:col>10</xdr:col>
      <xdr:colOff>428625</xdr:colOff>
      <xdr:row>38</xdr:row>
      <xdr:rowOff>57150</xdr:rowOff>
    </xdr:to>
    <xdr:sp macro="" textlink="">
      <xdr:nvSpPr>
        <xdr:cNvPr id="17" name="Line 29"/>
        <xdr:cNvSpPr>
          <a:spLocks noChangeShapeType="1"/>
        </xdr:cNvSpPr>
      </xdr:nvSpPr>
      <xdr:spPr bwMode="auto">
        <a:xfrm>
          <a:off x="4505325" y="9382125"/>
          <a:ext cx="923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9</xdr:col>
      <xdr:colOff>314325</xdr:colOff>
      <xdr:row>39</xdr:row>
      <xdr:rowOff>123825</xdr:rowOff>
    </xdr:from>
    <xdr:ext cx="853054" cy="251864"/>
    <xdr:sp macro="" textlink="">
      <xdr:nvSpPr>
        <xdr:cNvPr id="18" name="Text Box 30"/>
        <xdr:cNvSpPr txBox="1">
          <a:spLocks noChangeArrowheads="1"/>
        </xdr:cNvSpPr>
      </xdr:nvSpPr>
      <xdr:spPr bwMode="auto">
        <a:xfrm>
          <a:off x="4552950" y="9696450"/>
          <a:ext cx="853054"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0" anchor="t" upright="1">
          <a:spAutoFit/>
        </a:bodyPr>
        <a:lstStyle/>
        <a:p>
          <a:pPr algn="ctr" rtl="0">
            <a:defRPr sz="1000"/>
          </a:pPr>
          <a:r>
            <a:rPr lang="ja-JP" altLang="en-US" sz="1400" b="0" i="0" u="none" strike="noStrike" baseline="0">
              <a:solidFill>
                <a:srgbClr val="000000"/>
              </a:solidFill>
              <a:latin typeface="ＭＳ Ｐゴシック"/>
              <a:ea typeface="ＭＳ Ｐゴシック"/>
            </a:rPr>
            <a:t>（電線路D）</a:t>
          </a:r>
        </a:p>
      </xdr:txBody>
    </xdr:sp>
    <xdr:clientData/>
  </xdr:oneCellAnchor>
  <xdr:twoCellAnchor>
    <xdr:from>
      <xdr:col>2</xdr:col>
      <xdr:colOff>47625</xdr:colOff>
      <xdr:row>37</xdr:row>
      <xdr:rowOff>219075</xdr:rowOff>
    </xdr:from>
    <xdr:to>
      <xdr:col>7</xdr:col>
      <xdr:colOff>209550</xdr:colOff>
      <xdr:row>37</xdr:row>
      <xdr:rowOff>219075</xdr:rowOff>
    </xdr:to>
    <xdr:sp macro="" textlink="">
      <xdr:nvSpPr>
        <xdr:cNvPr id="19" name="Line 52"/>
        <xdr:cNvSpPr>
          <a:spLocks noChangeShapeType="1"/>
        </xdr:cNvSpPr>
      </xdr:nvSpPr>
      <xdr:spPr bwMode="auto">
        <a:xfrm>
          <a:off x="609600" y="9296400"/>
          <a:ext cx="2524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190500</xdr:colOff>
      <xdr:row>36</xdr:row>
      <xdr:rowOff>123825</xdr:rowOff>
    </xdr:from>
    <xdr:ext cx="1938800" cy="251864"/>
    <xdr:sp macro="" textlink="">
      <xdr:nvSpPr>
        <xdr:cNvPr id="20" name="Text Box 53"/>
        <xdr:cNvSpPr txBox="1">
          <a:spLocks noChangeArrowheads="1"/>
        </xdr:cNvSpPr>
      </xdr:nvSpPr>
      <xdr:spPr bwMode="auto">
        <a:xfrm>
          <a:off x="752475" y="8953500"/>
          <a:ext cx="1938800"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引込口配線の抵抗値： R</a:t>
          </a:r>
          <a:r>
            <a:rPr lang="ja-JP" altLang="en-US" sz="1400" b="0" i="0" u="none" strike="noStrike" baseline="-25000">
              <a:solidFill>
                <a:srgbClr val="000000"/>
              </a:solidFill>
              <a:latin typeface="ＭＳ Ｐゴシック"/>
              <a:ea typeface="ＭＳ Ｐゴシック"/>
            </a:rPr>
            <a:t>a</a:t>
          </a:r>
        </a:p>
      </xdr:txBody>
    </xdr:sp>
    <xdr:clientData/>
  </xdr:oneCellAnchor>
  <xdr:twoCellAnchor>
    <xdr:from>
      <xdr:col>7</xdr:col>
      <xdr:colOff>209550</xdr:colOff>
      <xdr:row>37</xdr:row>
      <xdr:rowOff>219075</xdr:rowOff>
    </xdr:from>
    <xdr:to>
      <xdr:col>10</xdr:col>
      <xdr:colOff>447675</xdr:colOff>
      <xdr:row>37</xdr:row>
      <xdr:rowOff>219075</xdr:rowOff>
    </xdr:to>
    <xdr:sp macro="" textlink="">
      <xdr:nvSpPr>
        <xdr:cNvPr id="21" name="Line 55"/>
        <xdr:cNvSpPr>
          <a:spLocks noChangeShapeType="1"/>
        </xdr:cNvSpPr>
      </xdr:nvSpPr>
      <xdr:spPr bwMode="auto">
        <a:xfrm>
          <a:off x="3133725" y="9296400"/>
          <a:ext cx="2314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171450</xdr:colOff>
      <xdr:row>4</xdr:row>
      <xdr:rowOff>0</xdr:rowOff>
    </xdr:from>
    <xdr:to>
      <xdr:col>46</xdr:col>
      <xdr:colOff>200025</xdr:colOff>
      <xdr:row>11</xdr:row>
      <xdr:rowOff>85725</xdr:rowOff>
    </xdr:to>
    <xdr:sp macro="" textlink="">
      <xdr:nvSpPr>
        <xdr:cNvPr id="22" name="AutoShape 56"/>
        <xdr:cNvSpPr>
          <a:spLocks noChangeArrowheads="1"/>
        </xdr:cNvSpPr>
      </xdr:nvSpPr>
      <xdr:spPr bwMode="auto">
        <a:xfrm>
          <a:off x="21059775" y="866775"/>
          <a:ext cx="2695575" cy="1857375"/>
        </a:xfrm>
        <a:prstGeom prst="wedgeRoundRectCallout">
          <a:avLst>
            <a:gd name="adj1" fmla="val 18903"/>
            <a:gd name="adj2" fmla="val 7257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1700"/>
            </a:lnSpc>
            <a:defRPr sz="1000"/>
          </a:pPr>
          <a:r>
            <a:rPr lang="ja-JP" altLang="en-US" sz="1600" b="0" i="0" u="none" strike="noStrike" baseline="0">
              <a:solidFill>
                <a:srgbClr val="000000"/>
              </a:solidFill>
              <a:latin typeface="ＪＳゴシック"/>
            </a:rPr>
            <a:t>電圧上昇値が2%（100Vの場合：2V、200Vの場合：4V）を超える場合は配線の選定見直しを検討する。</a:t>
          </a:r>
        </a:p>
      </xdr:txBody>
    </xdr:sp>
    <xdr:clientData/>
  </xdr:twoCellAnchor>
  <xdr:twoCellAnchor>
    <xdr:from>
      <xdr:col>1</xdr:col>
      <xdr:colOff>219075</xdr:colOff>
      <xdr:row>78</xdr:row>
      <xdr:rowOff>200025</xdr:rowOff>
    </xdr:from>
    <xdr:to>
      <xdr:col>17</xdr:col>
      <xdr:colOff>0</xdr:colOff>
      <xdr:row>81</xdr:row>
      <xdr:rowOff>47625</xdr:rowOff>
    </xdr:to>
    <xdr:sp macro="" textlink="">
      <xdr:nvSpPr>
        <xdr:cNvPr id="23" name="Text Box 59"/>
        <xdr:cNvSpPr txBox="1">
          <a:spLocks noChangeArrowheads="1"/>
        </xdr:cNvSpPr>
      </xdr:nvSpPr>
      <xdr:spPr bwMode="auto">
        <a:xfrm>
          <a:off x="400050" y="19431000"/>
          <a:ext cx="7286625" cy="590550"/>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600" b="0" i="0" u="none" strike="noStrike" baseline="0">
              <a:solidFill>
                <a:srgbClr val="000000"/>
              </a:solidFill>
              <a:latin typeface="ＪＳゴシック"/>
            </a:rPr>
            <a:t>■　AVR整定にあたっての確認事項（□にチェックをお願いします）</a:t>
          </a:r>
        </a:p>
      </xdr:txBody>
    </xdr:sp>
    <xdr:clientData/>
  </xdr:twoCellAnchor>
  <xdr:twoCellAnchor>
    <xdr:from>
      <xdr:col>1</xdr:col>
      <xdr:colOff>57150</xdr:colOff>
      <xdr:row>47</xdr:row>
      <xdr:rowOff>95250</xdr:rowOff>
    </xdr:from>
    <xdr:to>
      <xdr:col>10</xdr:col>
      <xdr:colOff>390525</xdr:colOff>
      <xdr:row>48</xdr:row>
      <xdr:rowOff>228600</xdr:rowOff>
    </xdr:to>
    <xdr:sp macro="" textlink="">
      <xdr:nvSpPr>
        <xdr:cNvPr id="24" name="Text Box 60"/>
        <xdr:cNvSpPr txBox="1">
          <a:spLocks noChangeArrowheads="1"/>
        </xdr:cNvSpPr>
      </xdr:nvSpPr>
      <xdr:spPr bwMode="auto">
        <a:xfrm>
          <a:off x="238125" y="11649075"/>
          <a:ext cx="5153025" cy="381000"/>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600" b="0" i="0" u="none" strike="noStrike" baseline="0">
              <a:solidFill>
                <a:srgbClr val="000000"/>
              </a:solidFill>
              <a:latin typeface="ＪＳゴシック"/>
            </a:rPr>
            <a:t>■　受電点からPCSまでの電圧上昇値の計算式</a:t>
          </a:r>
        </a:p>
      </xdr:txBody>
    </xdr:sp>
    <xdr:clientData/>
  </xdr:twoCellAnchor>
  <xdr:twoCellAnchor>
    <xdr:from>
      <xdr:col>1</xdr:col>
      <xdr:colOff>171450</xdr:colOff>
      <xdr:row>10</xdr:row>
      <xdr:rowOff>57150</xdr:rowOff>
    </xdr:from>
    <xdr:to>
      <xdr:col>18</xdr:col>
      <xdr:colOff>47625</xdr:colOff>
      <xdr:row>47</xdr:row>
      <xdr:rowOff>19050</xdr:rowOff>
    </xdr:to>
    <xdr:sp macro="" textlink="">
      <xdr:nvSpPr>
        <xdr:cNvPr id="25" name="Rectangle 61"/>
        <xdr:cNvSpPr>
          <a:spLocks noChangeArrowheads="1"/>
        </xdr:cNvSpPr>
      </xdr:nvSpPr>
      <xdr:spPr bwMode="auto">
        <a:xfrm>
          <a:off x="352425" y="2390775"/>
          <a:ext cx="7543800" cy="9182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390525</xdr:colOff>
      <xdr:row>61</xdr:row>
      <xdr:rowOff>95250</xdr:rowOff>
    </xdr:from>
    <xdr:to>
      <xdr:col>8</xdr:col>
      <xdr:colOff>533400</xdr:colOff>
      <xdr:row>61</xdr:row>
      <xdr:rowOff>95250</xdr:rowOff>
    </xdr:to>
    <xdr:sp macro="" textlink="">
      <xdr:nvSpPr>
        <xdr:cNvPr id="26" name="Line 62"/>
        <xdr:cNvSpPr>
          <a:spLocks noChangeShapeType="1"/>
        </xdr:cNvSpPr>
      </xdr:nvSpPr>
      <xdr:spPr bwMode="auto">
        <a:xfrm>
          <a:off x="2428875" y="15116175"/>
          <a:ext cx="168592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62</xdr:row>
      <xdr:rowOff>95250</xdr:rowOff>
    </xdr:from>
    <xdr:to>
      <xdr:col>8</xdr:col>
      <xdr:colOff>504825</xdr:colOff>
      <xdr:row>62</xdr:row>
      <xdr:rowOff>95250</xdr:rowOff>
    </xdr:to>
    <xdr:sp macro="" textlink="">
      <xdr:nvSpPr>
        <xdr:cNvPr id="27" name="Line 63"/>
        <xdr:cNvSpPr>
          <a:spLocks noChangeShapeType="1"/>
        </xdr:cNvSpPr>
      </xdr:nvSpPr>
      <xdr:spPr bwMode="auto">
        <a:xfrm>
          <a:off x="3829050" y="15363825"/>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533400</xdr:colOff>
      <xdr:row>63</xdr:row>
      <xdr:rowOff>95250</xdr:rowOff>
    </xdr:from>
    <xdr:to>
      <xdr:col>8</xdr:col>
      <xdr:colOff>533400</xdr:colOff>
      <xdr:row>63</xdr:row>
      <xdr:rowOff>95250</xdr:rowOff>
    </xdr:to>
    <xdr:sp macro="" textlink="">
      <xdr:nvSpPr>
        <xdr:cNvPr id="28" name="Line 64"/>
        <xdr:cNvSpPr>
          <a:spLocks noChangeShapeType="1"/>
        </xdr:cNvSpPr>
      </xdr:nvSpPr>
      <xdr:spPr bwMode="auto">
        <a:xfrm>
          <a:off x="1752600" y="15611475"/>
          <a:ext cx="236220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228600</xdr:colOff>
      <xdr:row>38</xdr:row>
      <xdr:rowOff>123825</xdr:rowOff>
    </xdr:from>
    <xdr:to>
      <xdr:col>10</xdr:col>
      <xdr:colOff>476250</xdr:colOff>
      <xdr:row>39</xdr:row>
      <xdr:rowOff>95250</xdr:rowOff>
    </xdr:to>
    <xdr:sp macro="" textlink="">
      <xdr:nvSpPr>
        <xdr:cNvPr id="29" name="Text Box 65"/>
        <xdr:cNvSpPr txBox="1">
          <a:spLocks noChangeArrowheads="1"/>
        </xdr:cNvSpPr>
      </xdr:nvSpPr>
      <xdr:spPr bwMode="auto">
        <a:xfrm>
          <a:off x="5229225" y="9448800"/>
          <a:ext cx="2476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注1</a:t>
          </a:r>
        </a:p>
      </xdr:txBody>
    </xdr:sp>
    <xdr:clientData/>
  </xdr:twoCellAnchor>
  <xdr:twoCellAnchor>
    <xdr:from>
      <xdr:col>5</xdr:col>
      <xdr:colOff>647700</xdr:colOff>
      <xdr:row>38</xdr:row>
      <xdr:rowOff>133350</xdr:rowOff>
    </xdr:from>
    <xdr:to>
      <xdr:col>7</xdr:col>
      <xdr:colOff>0</xdr:colOff>
      <xdr:row>39</xdr:row>
      <xdr:rowOff>114300</xdr:rowOff>
    </xdr:to>
    <xdr:sp macro="" textlink="">
      <xdr:nvSpPr>
        <xdr:cNvPr id="30" name="Text Box 66"/>
        <xdr:cNvSpPr txBox="1">
          <a:spLocks noChangeArrowheads="1"/>
        </xdr:cNvSpPr>
      </xdr:nvSpPr>
      <xdr:spPr bwMode="auto">
        <a:xfrm>
          <a:off x="2686050" y="94583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注1</a:t>
          </a:r>
        </a:p>
      </xdr:txBody>
    </xdr:sp>
    <xdr:clientData/>
  </xdr:twoCellAnchor>
  <xdr:twoCellAnchor>
    <xdr:from>
      <xdr:col>18</xdr:col>
      <xdr:colOff>123825</xdr:colOff>
      <xdr:row>10</xdr:row>
      <xdr:rowOff>0</xdr:rowOff>
    </xdr:from>
    <xdr:to>
      <xdr:col>18</xdr:col>
      <xdr:colOff>123825</xdr:colOff>
      <xdr:row>47</xdr:row>
      <xdr:rowOff>28575</xdr:rowOff>
    </xdr:to>
    <xdr:sp macro="" textlink="">
      <xdr:nvSpPr>
        <xdr:cNvPr id="31" name="Line 271"/>
        <xdr:cNvSpPr>
          <a:spLocks noChangeShapeType="1"/>
        </xdr:cNvSpPr>
      </xdr:nvSpPr>
      <xdr:spPr bwMode="auto">
        <a:xfrm>
          <a:off x="7972425" y="2333625"/>
          <a:ext cx="0" cy="924877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25</xdr:row>
      <xdr:rowOff>66675</xdr:rowOff>
    </xdr:from>
    <xdr:to>
      <xdr:col>3</xdr:col>
      <xdr:colOff>638175</xdr:colOff>
      <xdr:row>25</xdr:row>
      <xdr:rowOff>66675</xdr:rowOff>
    </xdr:to>
    <xdr:sp macro="" textlink="">
      <xdr:nvSpPr>
        <xdr:cNvPr id="32" name="Line 8"/>
        <xdr:cNvSpPr>
          <a:spLocks noChangeShapeType="1"/>
        </xdr:cNvSpPr>
      </xdr:nvSpPr>
      <xdr:spPr bwMode="auto">
        <a:xfrm>
          <a:off x="600075" y="6172200"/>
          <a:ext cx="12573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123825</xdr:colOff>
      <xdr:row>11</xdr:row>
      <xdr:rowOff>228600</xdr:rowOff>
    </xdr:from>
    <xdr:to>
      <xdr:col>7</xdr:col>
      <xdr:colOff>485775</xdr:colOff>
      <xdr:row>37</xdr:row>
      <xdr:rowOff>28575</xdr:rowOff>
    </xdr:to>
    <xdr:sp macro="" textlink="">
      <xdr:nvSpPr>
        <xdr:cNvPr id="33" name="Rectangle 9"/>
        <xdr:cNvSpPr>
          <a:spLocks noChangeArrowheads="1"/>
        </xdr:cNvSpPr>
      </xdr:nvSpPr>
      <xdr:spPr bwMode="auto">
        <a:xfrm>
          <a:off x="2819400" y="2867025"/>
          <a:ext cx="590550" cy="6238875"/>
        </a:xfrm>
        <a:prstGeom prst="rect">
          <a:avLst/>
        </a:prstGeom>
        <a:solidFill>
          <a:srgbClr xmlns:mc="http://schemas.openxmlformats.org/markup-compatibility/2006" xmlns:a14="http://schemas.microsoft.com/office/drawing/2010/main" val="CCCCFF" mc:Ignorable="a14" a14:legacySpreadsheetColorIndex="31"/>
        </a:solidFill>
        <a:ln w="9525">
          <a:solidFill>
            <a:srgbClr val="000000"/>
          </a:solidFill>
          <a:miter lim="800000"/>
          <a:headEnd/>
          <a:tailEnd/>
        </a:ln>
      </xdr:spPr>
      <xdr:txBody>
        <a:bodyPr vertOverflow="clip" vert="wordArtVertRtl" wrap="square" lIns="91440" tIns="45720" rIns="91440" bIns="45720" anchor="ctr" upright="1"/>
        <a:lstStyle/>
        <a:p>
          <a:pPr algn="ctr" rtl="0">
            <a:defRPr sz="1000"/>
          </a:pPr>
          <a:r>
            <a:rPr lang="ja-JP" altLang="en-US" sz="1600" b="0" i="0" u="none" strike="noStrike" baseline="0">
              <a:solidFill>
                <a:srgbClr val="000000"/>
              </a:solidFill>
              <a:latin typeface="ＪＳゴシック"/>
            </a:rPr>
            <a:t>分電盤</a:t>
          </a:r>
        </a:p>
      </xdr:txBody>
    </xdr:sp>
    <xdr:clientData/>
  </xdr:twoCellAnchor>
  <xdr:twoCellAnchor>
    <xdr:from>
      <xdr:col>7</xdr:col>
      <xdr:colOff>495300</xdr:colOff>
      <xdr:row>15</xdr:row>
      <xdr:rowOff>85725</xdr:rowOff>
    </xdr:from>
    <xdr:to>
      <xdr:col>9</xdr:col>
      <xdr:colOff>276225</xdr:colOff>
      <xdr:row>15</xdr:row>
      <xdr:rowOff>85725</xdr:rowOff>
    </xdr:to>
    <xdr:sp macro="" textlink="">
      <xdr:nvSpPr>
        <xdr:cNvPr id="34" name="Line 10"/>
        <xdr:cNvSpPr>
          <a:spLocks noChangeShapeType="1"/>
        </xdr:cNvSpPr>
      </xdr:nvSpPr>
      <xdr:spPr bwMode="auto">
        <a:xfrm>
          <a:off x="3419475" y="37147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0</xdr:colOff>
      <xdr:row>22</xdr:row>
      <xdr:rowOff>123825</xdr:rowOff>
    </xdr:from>
    <xdr:ext cx="547842" cy="251864"/>
    <xdr:sp macro="" textlink="">
      <xdr:nvSpPr>
        <xdr:cNvPr id="35" name="Text Box 17"/>
        <xdr:cNvSpPr txBox="1">
          <a:spLocks noChangeArrowheads="1"/>
        </xdr:cNvSpPr>
      </xdr:nvSpPr>
      <xdr:spPr bwMode="auto">
        <a:xfrm>
          <a:off x="561975" y="5486400"/>
          <a:ext cx="54784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受電点</a:t>
          </a:r>
        </a:p>
      </xdr:txBody>
    </xdr:sp>
    <xdr:clientData/>
  </xdr:oneCellAnchor>
  <xdr:twoCellAnchor>
    <xdr:from>
      <xdr:col>4</xdr:col>
      <xdr:colOff>28575</xdr:colOff>
      <xdr:row>25</xdr:row>
      <xdr:rowOff>66675</xdr:rowOff>
    </xdr:from>
    <xdr:to>
      <xdr:col>6</xdr:col>
      <xdr:colOff>123825</xdr:colOff>
      <xdr:row>25</xdr:row>
      <xdr:rowOff>66675</xdr:rowOff>
    </xdr:to>
    <xdr:sp macro="" textlink="">
      <xdr:nvSpPr>
        <xdr:cNvPr id="36" name="Line 22"/>
        <xdr:cNvSpPr>
          <a:spLocks noChangeShapeType="1"/>
        </xdr:cNvSpPr>
      </xdr:nvSpPr>
      <xdr:spPr bwMode="auto">
        <a:xfrm>
          <a:off x="1905000" y="6172200"/>
          <a:ext cx="9144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438150</xdr:colOff>
      <xdr:row>24</xdr:row>
      <xdr:rowOff>228600</xdr:rowOff>
    </xdr:from>
    <xdr:to>
      <xdr:col>3</xdr:col>
      <xdr:colOff>590550</xdr:colOff>
      <xdr:row>25</xdr:row>
      <xdr:rowOff>123825</xdr:rowOff>
    </xdr:to>
    <xdr:sp macro="" textlink="">
      <xdr:nvSpPr>
        <xdr:cNvPr id="37" name="Oval 23"/>
        <xdr:cNvSpPr>
          <a:spLocks noChangeArrowheads="1"/>
        </xdr:cNvSpPr>
      </xdr:nvSpPr>
      <xdr:spPr bwMode="auto">
        <a:xfrm>
          <a:off x="1657350" y="6086475"/>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314325</xdr:colOff>
      <xdr:row>15</xdr:row>
      <xdr:rowOff>85725</xdr:rowOff>
    </xdr:from>
    <xdr:to>
      <xdr:col>10</xdr:col>
      <xdr:colOff>476250</xdr:colOff>
      <xdr:row>15</xdr:row>
      <xdr:rowOff>85725</xdr:rowOff>
    </xdr:to>
    <xdr:sp macro="" textlink="">
      <xdr:nvSpPr>
        <xdr:cNvPr id="38" name="Line 27"/>
        <xdr:cNvSpPr>
          <a:spLocks noChangeShapeType="1"/>
        </xdr:cNvSpPr>
      </xdr:nvSpPr>
      <xdr:spPr bwMode="auto">
        <a:xfrm>
          <a:off x="4552950" y="37147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485775</xdr:colOff>
      <xdr:row>12</xdr:row>
      <xdr:rowOff>142875</xdr:rowOff>
    </xdr:from>
    <xdr:to>
      <xdr:col>9</xdr:col>
      <xdr:colOff>266700</xdr:colOff>
      <xdr:row>12</xdr:row>
      <xdr:rowOff>142875</xdr:rowOff>
    </xdr:to>
    <xdr:sp macro="" textlink="">
      <xdr:nvSpPr>
        <xdr:cNvPr id="39" name="Line 32"/>
        <xdr:cNvSpPr>
          <a:spLocks noChangeShapeType="1"/>
        </xdr:cNvSpPr>
      </xdr:nvSpPr>
      <xdr:spPr bwMode="auto">
        <a:xfrm>
          <a:off x="3409950" y="30289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12</xdr:row>
      <xdr:rowOff>142875</xdr:rowOff>
    </xdr:from>
    <xdr:to>
      <xdr:col>10</xdr:col>
      <xdr:colOff>476250</xdr:colOff>
      <xdr:row>12</xdr:row>
      <xdr:rowOff>142875</xdr:rowOff>
    </xdr:to>
    <xdr:sp macro="" textlink="">
      <xdr:nvSpPr>
        <xdr:cNvPr id="40" name="Line 34"/>
        <xdr:cNvSpPr>
          <a:spLocks noChangeShapeType="1"/>
        </xdr:cNvSpPr>
      </xdr:nvSpPr>
      <xdr:spPr bwMode="auto">
        <a:xfrm>
          <a:off x="4552950" y="30289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390525</xdr:colOff>
      <xdr:row>10</xdr:row>
      <xdr:rowOff>114300</xdr:rowOff>
    </xdr:from>
    <xdr:to>
      <xdr:col>13</xdr:col>
      <xdr:colOff>190500</xdr:colOff>
      <xdr:row>35</xdr:row>
      <xdr:rowOff>238125</xdr:rowOff>
    </xdr:to>
    <xdr:sp macro="" textlink="">
      <xdr:nvSpPr>
        <xdr:cNvPr id="41" name="Rectangle 36"/>
        <xdr:cNvSpPr>
          <a:spLocks noChangeArrowheads="1"/>
        </xdr:cNvSpPr>
      </xdr:nvSpPr>
      <xdr:spPr bwMode="auto">
        <a:xfrm>
          <a:off x="5391150" y="2447925"/>
          <a:ext cx="1276350" cy="6372225"/>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10</xdr:col>
      <xdr:colOff>381000</xdr:colOff>
      <xdr:row>11</xdr:row>
      <xdr:rowOff>0</xdr:rowOff>
    </xdr:from>
    <xdr:ext cx="436979" cy="251864"/>
    <xdr:sp macro="" textlink="">
      <xdr:nvSpPr>
        <xdr:cNvPr id="42" name="Text Box 33"/>
        <xdr:cNvSpPr txBox="1">
          <a:spLocks noChangeArrowheads="1"/>
        </xdr:cNvSpPr>
      </xdr:nvSpPr>
      <xdr:spPr bwMode="auto">
        <a:xfrm>
          <a:off x="5381625" y="263842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PCS1</a:t>
          </a:r>
        </a:p>
      </xdr:txBody>
    </xdr:sp>
    <xdr:clientData/>
  </xdr:oneCellAnchor>
  <xdr:twoCellAnchor>
    <xdr:from>
      <xdr:col>10</xdr:col>
      <xdr:colOff>428625</xdr:colOff>
      <xdr:row>11</xdr:row>
      <xdr:rowOff>228600</xdr:rowOff>
    </xdr:from>
    <xdr:to>
      <xdr:col>11</xdr:col>
      <xdr:colOff>104775</xdr:colOff>
      <xdr:row>13</xdr:row>
      <xdr:rowOff>47625</xdr:rowOff>
    </xdr:to>
    <xdr:sp macro="" textlink="">
      <xdr:nvSpPr>
        <xdr:cNvPr id="43" name="Rectangle 35"/>
        <xdr:cNvSpPr>
          <a:spLocks noChangeArrowheads="1"/>
        </xdr:cNvSpPr>
      </xdr:nvSpPr>
      <xdr:spPr bwMode="auto">
        <a:xfrm>
          <a:off x="5429250" y="28670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9525</xdr:colOff>
      <xdr:row>12</xdr:row>
      <xdr:rowOff>0</xdr:rowOff>
    </xdr:from>
    <xdr:to>
      <xdr:col>18</xdr:col>
      <xdr:colOff>0</xdr:colOff>
      <xdr:row>13</xdr:row>
      <xdr:rowOff>0</xdr:rowOff>
    </xdr:to>
    <xdr:sp macro="" textlink="">
      <xdr:nvSpPr>
        <xdr:cNvPr id="44" name="Text Box 37"/>
        <xdr:cNvSpPr txBox="1">
          <a:spLocks noChangeArrowheads="1"/>
        </xdr:cNvSpPr>
      </xdr:nvSpPr>
      <xdr:spPr bwMode="auto">
        <a:xfrm>
          <a:off x="6715125" y="2886075"/>
          <a:ext cx="11334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発電容量P1kW</a:t>
          </a:r>
        </a:p>
      </xdr:txBody>
    </xdr:sp>
    <xdr:clientData/>
  </xdr:twoCellAnchor>
  <xdr:twoCellAnchor>
    <xdr:from>
      <xdr:col>12</xdr:col>
      <xdr:colOff>190500</xdr:colOff>
      <xdr:row>12</xdr:row>
      <xdr:rowOff>0</xdr:rowOff>
    </xdr:from>
    <xdr:to>
      <xdr:col>13</xdr:col>
      <xdr:colOff>142875</xdr:colOff>
      <xdr:row>13</xdr:row>
      <xdr:rowOff>47625</xdr:rowOff>
    </xdr:to>
    <xdr:grpSp>
      <xdr:nvGrpSpPr>
        <xdr:cNvPr id="45" name="Group 38"/>
        <xdr:cNvGrpSpPr>
          <a:grpSpLocks/>
        </xdr:cNvGrpSpPr>
      </xdr:nvGrpSpPr>
      <xdr:grpSpPr bwMode="auto">
        <a:xfrm flipH="1">
          <a:off x="6010275" y="2886075"/>
          <a:ext cx="609600" cy="295275"/>
          <a:chOff x="691" y="224"/>
          <a:chExt cx="58" cy="19"/>
        </a:xfrm>
      </xdr:grpSpPr>
      <xdr:sp macro="" textlink="">
        <xdr:nvSpPr>
          <xdr:cNvPr id="46" name="Freeform 39"/>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 name="Freeform 40"/>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 name="Freeform 41"/>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 name="Freeform 42"/>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114300</xdr:colOff>
      <xdr:row>12</xdr:row>
      <xdr:rowOff>142875</xdr:rowOff>
    </xdr:from>
    <xdr:to>
      <xdr:col>12</xdr:col>
      <xdr:colOff>390525</xdr:colOff>
      <xdr:row>12</xdr:row>
      <xdr:rowOff>142875</xdr:rowOff>
    </xdr:to>
    <xdr:sp macro="" textlink="">
      <xdr:nvSpPr>
        <xdr:cNvPr id="50" name="Line 48"/>
        <xdr:cNvSpPr>
          <a:spLocks noChangeShapeType="1"/>
        </xdr:cNvSpPr>
      </xdr:nvSpPr>
      <xdr:spPr bwMode="auto">
        <a:xfrm>
          <a:off x="5772150" y="30289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11</xdr:row>
      <xdr:rowOff>0</xdr:rowOff>
    </xdr:from>
    <xdr:ext cx="323422" cy="251864"/>
    <xdr:sp macro="" textlink="">
      <xdr:nvSpPr>
        <xdr:cNvPr id="51" name="Text Box 50"/>
        <xdr:cNvSpPr txBox="1">
          <a:spLocks noChangeArrowheads="1"/>
        </xdr:cNvSpPr>
      </xdr:nvSpPr>
      <xdr:spPr bwMode="auto">
        <a:xfrm>
          <a:off x="6200775" y="263842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PV1</a:t>
          </a:r>
        </a:p>
      </xdr:txBody>
    </xdr:sp>
    <xdr:clientData/>
  </xdr:oneCellAnchor>
  <xdr:oneCellAnchor>
    <xdr:from>
      <xdr:col>8</xdr:col>
      <xdr:colOff>190500</xdr:colOff>
      <xdr:row>11</xdr:row>
      <xdr:rowOff>0</xdr:rowOff>
    </xdr:from>
    <xdr:ext cx="944105" cy="251864"/>
    <xdr:sp macro="" textlink="">
      <xdr:nvSpPr>
        <xdr:cNvPr id="52" name="Text Box 54"/>
        <xdr:cNvSpPr txBox="1">
          <a:spLocks noChangeArrowheads="1"/>
        </xdr:cNvSpPr>
      </xdr:nvSpPr>
      <xdr:spPr bwMode="auto">
        <a:xfrm>
          <a:off x="3771900" y="2638425"/>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発電電流Ig1</a:t>
          </a:r>
        </a:p>
      </xdr:txBody>
    </xdr:sp>
    <xdr:clientData/>
  </xdr:oneCellAnchor>
  <xdr:twoCellAnchor>
    <xdr:from>
      <xdr:col>7</xdr:col>
      <xdr:colOff>485775</xdr:colOff>
      <xdr:row>17</xdr:row>
      <xdr:rowOff>123825</xdr:rowOff>
    </xdr:from>
    <xdr:to>
      <xdr:col>9</xdr:col>
      <xdr:colOff>266700</xdr:colOff>
      <xdr:row>17</xdr:row>
      <xdr:rowOff>123825</xdr:rowOff>
    </xdr:to>
    <xdr:sp macro="" textlink="">
      <xdr:nvSpPr>
        <xdr:cNvPr id="53" name="Line 133"/>
        <xdr:cNvSpPr>
          <a:spLocks noChangeShapeType="1"/>
        </xdr:cNvSpPr>
      </xdr:nvSpPr>
      <xdr:spPr bwMode="auto">
        <a:xfrm>
          <a:off x="3409950" y="42481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304800</xdr:colOff>
      <xdr:row>17</xdr:row>
      <xdr:rowOff>123825</xdr:rowOff>
    </xdr:from>
    <xdr:to>
      <xdr:col>10</xdr:col>
      <xdr:colOff>466725</xdr:colOff>
      <xdr:row>17</xdr:row>
      <xdr:rowOff>123825</xdr:rowOff>
    </xdr:to>
    <xdr:sp macro="" textlink="">
      <xdr:nvSpPr>
        <xdr:cNvPr id="54" name="Line 135"/>
        <xdr:cNvSpPr>
          <a:spLocks noChangeShapeType="1"/>
        </xdr:cNvSpPr>
      </xdr:nvSpPr>
      <xdr:spPr bwMode="auto">
        <a:xfrm>
          <a:off x="4543425" y="42481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20</xdr:row>
      <xdr:rowOff>66675</xdr:rowOff>
    </xdr:from>
    <xdr:to>
      <xdr:col>9</xdr:col>
      <xdr:colOff>276225</xdr:colOff>
      <xdr:row>20</xdr:row>
      <xdr:rowOff>66675</xdr:rowOff>
    </xdr:to>
    <xdr:sp macro="" textlink="">
      <xdr:nvSpPr>
        <xdr:cNvPr id="55" name="Line 145"/>
        <xdr:cNvSpPr>
          <a:spLocks noChangeShapeType="1"/>
        </xdr:cNvSpPr>
      </xdr:nvSpPr>
      <xdr:spPr bwMode="auto">
        <a:xfrm>
          <a:off x="3419475" y="49339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20</xdr:row>
      <xdr:rowOff>66675</xdr:rowOff>
    </xdr:from>
    <xdr:to>
      <xdr:col>10</xdr:col>
      <xdr:colOff>476250</xdr:colOff>
      <xdr:row>20</xdr:row>
      <xdr:rowOff>66675</xdr:rowOff>
    </xdr:to>
    <xdr:sp macro="" textlink="">
      <xdr:nvSpPr>
        <xdr:cNvPr id="56" name="Line 147"/>
        <xdr:cNvSpPr>
          <a:spLocks noChangeShapeType="1"/>
        </xdr:cNvSpPr>
      </xdr:nvSpPr>
      <xdr:spPr bwMode="auto">
        <a:xfrm>
          <a:off x="4552950" y="49339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504825</xdr:colOff>
      <xdr:row>32</xdr:row>
      <xdr:rowOff>47625</xdr:rowOff>
    </xdr:from>
    <xdr:to>
      <xdr:col>9</xdr:col>
      <xdr:colOff>285750</xdr:colOff>
      <xdr:row>32</xdr:row>
      <xdr:rowOff>47625</xdr:rowOff>
    </xdr:to>
    <xdr:sp macro="" textlink="">
      <xdr:nvSpPr>
        <xdr:cNvPr id="57" name="Line 157"/>
        <xdr:cNvSpPr>
          <a:spLocks noChangeShapeType="1"/>
        </xdr:cNvSpPr>
      </xdr:nvSpPr>
      <xdr:spPr bwMode="auto">
        <a:xfrm>
          <a:off x="3429000" y="788670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32</xdr:row>
      <xdr:rowOff>47625</xdr:rowOff>
    </xdr:from>
    <xdr:to>
      <xdr:col>10</xdr:col>
      <xdr:colOff>485775</xdr:colOff>
      <xdr:row>32</xdr:row>
      <xdr:rowOff>47625</xdr:rowOff>
    </xdr:to>
    <xdr:sp macro="" textlink="">
      <xdr:nvSpPr>
        <xdr:cNvPr id="58" name="Line 159"/>
        <xdr:cNvSpPr>
          <a:spLocks noChangeShapeType="1"/>
        </xdr:cNvSpPr>
      </xdr:nvSpPr>
      <xdr:spPr bwMode="auto">
        <a:xfrm>
          <a:off x="4562475" y="788670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22</xdr:row>
      <xdr:rowOff>123825</xdr:rowOff>
    </xdr:from>
    <xdr:to>
      <xdr:col>9</xdr:col>
      <xdr:colOff>276225</xdr:colOff>
      <xdr:row>22</xdr:row>
      <xdr:rowOff>123825</xdr:rowOff>
    </xdr:to>
    <xdr:sp macro="" textlink="">
      <xdr:nvSpPr>
        <xdr:cNvPr id="59" name="Line 161"/>
        <xdr:cNvSpPr>
          <a:spLocks noChangeShapeType="1"/>
        </xdr:cNvSpPr>
      </xdr:nvSpPr>
      <xdr:spPr bwMode="auto">
        <a:xfrm>
          <a:off x="3419475" y="548640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22</xdr:row>
      <xdr:rowOff>123825</xdr:rowOff>
    </xdr:from>
    <xdr:to>
      <xdr:col>10</xdr:col>
      <xdr:colOff>485775</xdr:colOff>
      <xdr:row>22</xdr:row>
      <xdr:rowOff>123825</xdr:rowOff>
    </xdr:to>
    <xdr:sp macro="" textlink="">
      <xdr:nvSpPr>
        <xdr:cNvPr id="60" name="Line 163"/>
        <xdr:cNvSpPr>
          <a:spLocks noChangeShapeType="1"/>
        </xdr:cNvSpPr>
      </xdr:nvSpPr>
      <xdr:spPr bwMode="auto">
        <a:xfrm>
          <a:off x="4562475" y="548640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514350</xdr:colOff>
      <xdr:row>34</xdr:row>
      <xdr:rowOff>104775</xdr:rowOff>
    </xdr:from>
    <xdr:to>
      <xdr:col>9</xdr:col>
      <xdr:colOff>295275</xdr:colOff>
      <xdr:row>34</xdr:row>
      <xdr:rowOff>104775</xdr:rowOff>
    </xdr:to>
    <xdr:sp macro="" textlink="">
      <xdr:nvSpPr>
        <xdr:cNvPr id="61" name="Line 218"/>
        <xdr:cNvSpPr>
          <a:spLocks noChangeShapeType="1"/>
        </xdr:cNvSpPr>
      </xdr:nvSpPr>
      <xdr:spPr bwMode="auto">
        <a:xfrm>
          <a:off x="3438525" y="84391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333375</xdr:colOff>
      <xdr:row>34</xdr:row>
      <xdr:rowOff>104775</xdr:rowOff>
    </xdr:from>
    <xdr:to>
      <xdr:col>10</xdr:col>
      <xdr:colOff>495300</xdr:colOff>
      <xdr:row>34</xdr:row>
      <xdr:rowOff>104775</xdr:rowOff>
    </xdr:to>
    <xdr:sp macro="" textlink="">
      <xdr:nvSpPr>
        <xdr:cNvPr id="62" name="Line 220"/>
        <xdr:cNvSpPr>
          <a:spLocks noChangeShapeType="1"/>
        </xdr:cNvSpPr>
      </xdr:nvSpPr>
      <xdr:spPr bwMode="auto">
        <a:xfrm>
          <a:off x="4572000" y="84391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228600</xdr:colOff>
      <xdr:row>36</xdr:row>
      <xdr:rowOff>228600</xdr:rowOff>
    </xdr:from>
    <xdr:to>
      <xdr:col>16</xdr:col>
      <xdr:colOff>114300</xdr:colOff>
      <xdr:row>38</xdr:row>
      <xdr:rowOff>47625</xdr:rowOff>
    </xdr:to>
    <xdr:sp macro="" textlink="">
      <xdr:nvSpPr>
        <xdr:cNvPr id="63" name="Text Box 238"/>
        <xdr:cNvSpPr txBox="1">
          <a:spLocks noChangeArrowheads="1"/>
        </xdr:cNvSpPr>
      </xdr:nvSpPr>
      <xdr:spPr bwMode="auto">
        <a:xfrm>
          <a:off x="6048375" y="9058275"/>
          <a:ext cx="15906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1400" b="0" i="0" u="none" strike="noStrike" baseline="0">
              <a:solidFill>
                <a:srgbClr val="000000"/>
              </a:solidFill>
              <a:latin typeface="ＭＳ Ｐゴシック"/>
              <a:ea typeface="ＭＳ Ｐゴシック"/>
            </a:rPr>
            <a:t>合計発電容量PtkW</a:t>
          </a:r>
        </a:p>
      </xdr:txBody>
    </xdr:sp>
    <xdr:clientData/>
  </xdr:twoCellAnchor>
  <xdr:oneCellAnchor>
    <xdr:from>
      <xdr:col>10</xdr:col>
      <xdr:colOff>0</xdr:colOff>
      <xdr:row>14</xdr:row>
      <xdr:rowOff>0</xdr:rowOff>
    </xdr:from>
    <xdr:ext cx="295402" cy="251864"/>
    <xdr:sp macro="" textlink="">
      <xdr:nvSpPr>
        <xdr:cNvPr id="64" name="Text Box 239"/>
        <xdr:cNvSpPr txBox="1">
          <a:spLocks noChangeArrowheads="1"/>
        </xdr:cNvSpPr>
      </xdr:nvSpPr>
      <xdr:spPr bwMode="auto">
        <a:xfrm>
          <a:off x="5000625" y="3381375"/>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b2</a:t>
          </a:r>
        </a:p>
      </xdr:txBody>
    </xdr:sp>
    <xdr:clientData/>
  </xdr:oneCellAnchor>
  <xdr:oneCellAnchor>
    <xdr:from>
      <xdr:col>10</xdr:col>
      <xdr:colOff>0</xdr:colOff>
      <xdr:row>16</xdr:row>
      <xdr:rowOff>123825</xdr:rowOff>
    </xdr:from>
    <xdr:ext cx="295402" cy="251864"/>
    <xdr:sp macro="" textlink="">
      <xdr:nvSpPr>
        <xdr:cNvPr id="65" name="Text Box 240"/>
        <xdr:cNvSpPr txBox="1">
          <a:spLocks noChangeArrowheads="1"/>
        </xdr:cNvSpPr>
      </xdr:nvSpPr>
      <xdr:spPr bwMode="auto">
        <a:xfrm>
          <a:off x="5000625" y="4000500"/>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b3</a:t>
          </a:r>
        </a:p>
      </xdr:txBody>
    </xdr:sp>
    <xdr:clientData/>
  </xdr:oneCellAnchor>
  <xdr:oneCellAnchor>
    <xdr:from>
      <xdr:col>10</xdr:col>
      <xdr:colOff>0</xdr:colOff>
      <xdr:row>19</xdr:row>
      <xdr:rowOff>0</xdr:rowOff>
    </xdr:from>
    <xdr:ext cx="295402" cy="251864"/>
    <xdr:sp macro="" textlink="">
      <xdr:nvSpPr>
        <xdr:cNvPr id="66" name="Text Box 241"/>
        <xdr:cNvSpPr txBox="1">
          <a:spLocks noChangeArrowheads="1"/>
        </xdr:cNvSpPr>
      </xdr:nvSpPr>
      <xdr:spPr bwMode="auto">
        <a:xfrm>
          <a:off x="5000625" y="4619625"/>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b4</a:t>
          </a:r>
        </a:p>
      </xdr:txBody>
    </xdr:sp>
    <xdr:clientData/>
  </xdr:oneCellAnchor>
  <xdr:oneCellAnchor>
    <xdr:from>
      <xdr:col>10</xdr:col>
      <xdr:colOff>0</xdr:colOff>
      <xdr:row>21</xdr:row>
      <xdr:rowOff>123825</xdr:rowOff>
    </xdr:from>
    <xdr:ext cx="295402" cy="251864"/>
    <xdr:sp macro="" textlink="">
      <xdr:nvSpPr>
        <xdr:cNvPr id="67" name="Text Box 242"/>
        <xdr:cNvSpPr txBox="1">
          <a:spLocks noChangeArrowheads="1"/>
        </xdr:cNvSpPr>
      </xdr:nvSpPr>
      <xdr:spPr bwMode="auto">
        <a:xfrm>
          <a:off x="5000625" y="5238750"/>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b5</a:t>
          </a:r>
        </a:p>
      </xdr:txBody>
    </xdr:sp>
    <xdr:clientData/>
  </xdr:oneCellAnchor>
  <xdr:oneCellAnchor>
    <xdr:from>
      <xdr:col>10</xdr:col>
      <xdr:colOff>0</xdr:colOff>
      <xdr:row>31</xdr:row>
      <xdr:rowOff>47625</xdr:rowOff>
    </xdr:from>
    <xdr:ext cx="355290" cy="251864"/>
    <xdr:sp macro="" textlink="">
      <xdr:nvSpPr>
        <xdr:cNvPr id="68" name="Text Box 243"/>
        <xdr:cNvSpPr txBox="1">
          <a:spLocks noChangeArrowheads="1"/>
        </xdr:cNvSpPr>
      </xdr:nvSpPr>
      <xdr:spPr bwMode="auto">
        <a:xfrm>
          <a:off x="5000625" y="7639050"/>
          <a:ext cx="355290"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b19</a:t>
          </a:r>
        </a:p>
      </xdr:txBody>
    </xdr:sp>
    <xdr:clientData/>
  </xdr:oneCellAnchor>
  <xdr:oneCellAnchor>
    <xdr:from>
      <xdr:col>10</xdr:col>
      <xdr:colOff>0</xdr:colOff>
      <xdr:row>33</xdr:row>
      <xdr:rowOff>0</xdr:rowOff>
    </xdr:from>
    <xdr:ext cx="355290" cy="251864"/>
    <xdr:sp macro="" textlink="">
      <xdr:nvSpPr>
        <xdr:cNvPr id="69" name="Text Box 247"/>
        <xdr:cNvSpPr txBox="1">
          <a:spLocks noChangeArrowheads="1"/>
        </xdr:cNvSpPr>
      </xdr:nvSpPr>
      <xdr:spPr bwMode="auto">
        <a:xfrm>
          <a:off x="5000625" y="8086725"/>
          <a:ext cx="355290"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b20</a:t>
          </a:r>
        </a:p>
      </xdr:txBody>
    </xdr:sp>
    <xdr:clientData/>
  </xdr:oneCellAnchor>
  <xdr:oneCellAnchor>
    <xdr:from>
      <xdr:col>7</xdr:col>
      <xdr:colOff>571500</xdr:colOff>
      <xdr:row>36</xdr:row>
      <xdr:rowOff>123825</xdr:rowOff>
    </xdr:from>
    <xdr:ext cx="1736566" cy="251864"/>
    <xdr:sp macro="" textlink="">
      <xdr:nvSpPr>
        <xdr:cNvPr id="70" name="Text Box 248"/>
        <xdr:cNvSpPr txBox="1">
          <a:spLocks noChangeArrowheads="1"/>
        </xdr:cNvSpPr>
      </xdr:nvSpPr>
      <xdr:spPr bwMode="auto">
        <a:xfrm>
          <a:off x="3495675" y="8953500"/>
          <a:ext cx="1736566"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屋内配線の抵抗値：Rb</a:t>
          </a:r>
        </a:p>
      </xdr:txBody>
    </xdr:sp>
    <xdr:clientData/>
  </xdr:oneCellAnchor>
  <xdr:oneCellAnchor>
    <xdr:from>
      <xdr:col>10</xdr:col>
      <xdr:colOff>0</xdr:colOff>
      <xdr:row>11</xdr:row>
      <xdr:rowOff>123825</xdr:rowOff>
    </xdr:from>
    <xdr:ext cx="295402" cy="251864"/>
    <xdr:sp macro="" textlink="">
      <xdr:nvSpPr>
        <xdr:cNvPr id="71" name="Text Box 249"/>
        <xdr:cNvSpPr txBox="1">
          <a:spLocks noChangeArrowheads="1"/>
        </xdr:cNvSpPr>
      </xdr:nvSpPr>
      <xdr:spPr bwMode="auto">
        <a:xfrm>
          <a:off x="5000625" y="2762250"/>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b1</a:t>
          </a:r>
        </a:p>
      </xdr:txBody>
    </xdr:sp>
    <xdr:clientData/>
  </xdr:oneCellAnchor>
  <xdr:twoCellAnchor>
    <xdr:from>
      <xdr:col>7</xdr:col>
      <xdr:colOff>495300</xdr:colOff>
      <xdr:row>11</xdr:row>
      <xdr:rowOff>180975</xdr:rowOff>
    </xdr:from>
    <xdr:to>
      <xdr:col>8</xdr:col>
      <xdr:colOff>104775</xdr:colOff>
      <xdr:row>11</xdr:row>
      <xdr:rowOff>180975</xdr:rowOff>
    </xdr:to>
    <xdr:sp macro="" textlink="">
      <xdr:nvSpPr>
        <xdr:cNvPr id="72" name="Line 250"/>
        <xdr:cNvSpPr>
          <a:spLocks noChangeShapeType="1"/>
        </xdr:cNvSpPr>
      </xdr:nvSpPr>
      <xdr:spPr bwMode="auto">
        <a:xfrm flipH="1">
          <a:off x="3419475" y="2819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xdr:col>
      <xdr:colOff>447675</xdr:colOff>
      <xdr:row>22</xdr:row>
      <xdr:rowOff>0</xdr:rowOff>
    </xdr:from>
    <xdr:to>
      <xdr:col>6</xdr:col>
      <xdr:colOff>28575</xdr:colOff>
      <xdr:row>23</xdr:row>
      <xdr:rowOff>123825</xdr:rowOff>
    </xdr:to>
    <xdr:sp macro="" textlink="">
      <xdr:nvSpPr>
        <xdr:cNvPr id="73" name="Text Box 251"/>
        <xdr:cNvSpPr txBox="1">
          <a:spLocks noChangeArrowheads="1"/>
        </xdr:cNvSpPr>
      </xdr:nvSpPr>
      <xdr:spPr bwMode="auto">
        <a:xfrm>
          <a:off x="1666875" y="5362575"/>
          <a:ext cx="1057275" cy="295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lnSpc>
              <a:spcPts val="1600"/>
            </a:lnSpc>
            <a:defRPr sz="1000"/>
          </a:pPr>
          <a:r>
            <a:rPr lang="ja-JP" altLang="en-US" sz="1400" b="0" i="0" u="none" strike="noStrike" baseline="0">
              <a:solidFill>
                <a:srgbClr val="000000"/>
              </a:solidFill>
              <a:latin typeface="ＭＳ Ｐゴシック"/>
              <a:ea typeface="ＭＳ Ｐゴシック"/>
            </a:rPr>
            <a:t>発電電流Igt</a:t>
          </a:r>
        </a:p>
        <a:p>
          <a:pPr algn="l" rtl="0">
            <a:lnSpc>
              <a:spcPts val="16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3</xdr:col>
      <xdr:colOff>152400</xdr:colOff>
      <xdr:row>22</xdr:row>
      <xdr:rowOff>123825</xdr:rowOff>
    </xdr:from>
    <xdr:to>
      <xdr:col>3</xdr:col>
      <xdr:colOff>419100</xdr:colOff>
      <xdr:row>22</xdr:row>
      <xdr:rowOff>123825</xdr:rowOff>
    </xdr:to>
    <xdr:sp macro="" textlink="">
      <xdr:nvSpPr>
        <xdr:cNvPr id="74" name="Line 252"/>
        <xdr:cNvSpPr>
          <a:spLocks noChangeShapeType="1"/>
        </xdr:cNvSpPr>
      </xdr:nvSpPr>
      <xdr:spPr bwMode="auto">
        <a:xfrm flipH="1">
          <a:off x="1371600" y="5486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14</xdr:row>
      <xdr:rowOff>0</xdr:rowOff>
    </xdr:from>
    <xdr:ext cx="944105" cy="251864"/>
    <xdr:sp macro="" textlink="">
      <xdr:nvSpPr>
        <xdr:cNvPr id="75" name="Text Box 253"/>
        <xdr:cNvSpPr txBox="1">
          <a:spLocks noChangeArrowheads="1"/>
        </xdr:cNvSpPr>
      </xdr:nvSpPr>
      <xdr:spPr bwMode="auto">
        <a:xfrm>
          <a:off x="3771900" y="3381375"/>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発電電流Ig2</a:t>
          </a:r>
        </a:p>
      </xdr:txBody>
    </xdr:sp>
    <xdr:clientData/>
  </xdr:oneCellAnchor>
  <xdr:twoCellAnchor>
    <xdr:from>
      <xdr:col>7</xdr:col>
      <xdr:colOff>495300</xdr:colOff>
      <xdr:row>14</xdr:row>
      <xdr:rowOff>114300</xdr:rowOff>
    </xdr:from>
    <xdr:to>
      <xdr:col>8</xdr:col>
      <xdr:colOff>104775</xdr:colOff>
      <xdr:row>14</xdr:row>
      <xdr:rowOff>114300</xdr:rowOff>
    </xdr:to>
    <xdr:sp macro="" textlink="">
      <xdr:nvSpPr>
        <xdr:cNvPr id="76" name="Line 254"/>
        <xdr:cNvSpPr>
          <a:spLocks noChangeShapeType="1"/>
        </xdr:cNvSpPr>
      </xdr:nvSpPr>
      <xdr:spPr bwMode="auto">
        <a:xfrm flipH="1">
          <a:off x="3419475" y="34956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16</xdr:row>
      <xdr:rowOff>123825</xdr:rowOff>
    </xdr:from>
    <xdr:ext cx="944105" cy="251864"/>
    <xdr:sp macro="" textlink="">
      <xdr:nvSpPr>
        <xdr:cNvPr id="77" name="Text Box 255"/>
        <xdr:cNvSpPr txBox="1">
          <a:spLocks noChangeArrowheads="1"/>
        </xdr:cNvSpPr>
      </xdr:nvSpPr>
      <xdr:spPr bwMode="auto">
        <a:xfrm>
          <a:off x="3771900" y="4000500"/>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発電電流Ig3</a:t>
          </a:r>
        </a:p>
      </xdr:txBody>
    </xdr:sp>
    <xdr:clientData/>
  </xdr:oneCellAnchor>
  <xdr:twoCellAnchor>
    <xdr:from>
      <xdr:col>7</xdr:col>
      <xdr:colOff>495300</xdr:colOff>
      <xdr:row>16</xdr:row>
      <xdr:rowOff>228600</xdr:rowOff>
    </xdr:from>
    <xdr:to>
      <xdr:col>8</xdr:col>
      <xdr:colOff>104775</xdr:colOff>
      <xdr:row>16</xdr:row>
      <xdr:rowOff>228600</xdr:rowOff>
    </xdr:to>
    <xdr:sp macro="" textlink="">
      <xdr:nvSpPr>
        <xdr:cNvPr id="78" name="Line 256"/>
        <xdr:cNvSpPr>
          <a:spLocks noChangeShapeType="1"/>
        </xdr:cNvSpPr>
      </xdr:nvSpPr>
      <xdr:spPr bwMode="auto">
        <a:xfrm flipH="1">
          <a:off x="3419475" y="41052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18</xdr:row>
      <xdr:rowOff>190500</xdr:rowOff>
    </xdr:from>
    <xdr:ext cx="944105" cy="251864"/>
    <xdr:sp macro="" textlink="">
      <xdr:nvSpPr>
        <xdr:cNvPr id="79" name="Text Box 257"/>
        <xdr:cNvSpPr txBox="1">
          <a:spLocks noChangeArrowheads="1"/>
        </xdr:cNvSpPr>
      </xdr:nvSpPr>
      <xdr:spPr bwMode="auto">
        <a:xfrm>
          <a:off x="3771900" y="4562475"/>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発電電流Ig4</a:t>
          </a:r>
        </a:p>
      </xdr:txBody>
    </xdr:sp>
    <xdr:clientData/>
  </xdr:oneCellAnchor>
  <xdr:twoCellAnchor>
    <xdr:from>
      <xdr:col>7</xdr:col>
      <xdr:colOff>495300</xdr:colOff>
      <xdr:row>19</xdr:row>
      <xdr:rowOff>76200</xdr:rowOff>
    </xdr:from>
    <xdr:to>
      <xdr:col>8</xdr:col>
      <xdr:colOff>104775</xdr:colOff>
      <xdr:row>19</xdr:row>
      <xdr:rowOff>76200</xdr:rowOff>
    </xdr:to>
    <xdr:sp macro="" textlink="">
      <xdr:nvSpPr>
        <xdr:cNvPr id="80" name="Line 258"/>
        <xdr:cNvSpPr>
          <a:spLocks noChangeShapeType="1"/>
        </xdr:cNvSpPr>
      </xdr:nvSpPr>
      <xdr:spPr bwMode="auto">
        <a:xfrm flipH="1">
          <a:off x="3419475" y="4695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21</xdr:row>
      <xdr:rowOff>0</xdr:rowOff>
    </xdr:from>
    <xdr:ext cx="944105" cy="251864"/>
    <xdr:sp macro="" textlink="">
      <xdr:nvSpPr>
        <xdr:cNvPr id="81" name="Text Box 259"/>
        <xdr:cNvSpPr txBox="1">
          <a:spLocks noChangeArrowheads="1"/>
        </xdr:cNvSpPr>
      </xdr:nvSpPr>
      <xdr:spPr bwMode="auto">
        <a:xfrm>
          <a:off x="3771900" y="5114925"/>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発電電流Ig5</a:t>
          </a:r>
        </a:p>
      </xdr:txBody>
    </xdr:sp>
    <xdr:clientData/>
  </xdr:oneCellAnchor>
  <xdr:twoCellAnchor>
    <xdr:from>
      <xdr:col>7</xdr:col>
      <xdr:colOff>504825</xdr:colOff>
      <xdr:row>21</xdr:row>
      <xdr:rowOff>161925</xdr:rowOff>
    </xdr:from>
    <xdr:to>
      <xdr:col>8</xdr:col>
      <xdr:colOff>114300</xdr:colOff>
      <xdr:row>21</xdr:row>
      <xdr:rowOff>161925</xdr:rowOff>
    </xdr:to>
    <xdr:sp macro="" textlink="">
      <xdr:nvSpPr>
        <xdr:cNvPr id="82" name="Line 260"/>
        <xdr:cNvSpPr>
          <a:spLocks noChangeShapeType="1"/>
        </xdr:cNvSpPr>
      </xdr:nvSpPr>
      <xdr:spPr bwMode="auto">
        <a:xfrm flipH="1">
          <a:off x="3429000" y="5276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30</xdr:row>
      <xdr:rowOff>142875</xdr:rowOff>
    </xdr:from>
    <xdr:ext cx="1033873" cy="251864"/>
    <xdr:sp macro="" textlink="">
      <xdr:nvSpPr>
        <xdr:cNvPr id="83" name="Text Box 261"/>
        <xdr:cNvSpPr txBox="1">
          <a:spLocks noChangeArrowheads="1"/>
        </xdr:cNvSpPr>
      </xdr:nvSpPr>
      <xdr:spPr bwMode="auto">
        <a:xfrm>
          <a:off x="3771900" y="7486650"/>
          <a:ext cx="103387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発電電流Ig19</a:t>
          </a:r>
        </a:p>
      </xdr:txBody>
    </xdr:sp>
    <xdr:clientData/>
  </xdr:oneCellAnchor>
  <xdr:twoCellAnchor>
    <xdr:from>
      <xdr:col>7</xdr:col>
      <xdr:colOff>504825</xdr:colOff>
      <xdr:row>31</xdr:row>
      <xdr:rowOff>57150</xdr:rowOff>
    </xdr:from>
    <xdr:to>
      <xdr:col>8</xdr:col>
      <xdr:colOff>114300</xdr:colOff>
      <xdr:row>31</xdr:row>
      <xdr:rowOff>57150</xdr:rowOff>
    </xdr:to>
    <xdr:sp macro="" textlink="">
      <xdr:nvSpPr>
        <xdr:cNvPr id="84" name="Line 262"/>
        <xdr:cNvSpPr>
          <a:spLocks noChangeShapeType="1"/>
        </xdr:cNvSpPr>
      </xdr:nvSpPr>
      <xdr:spPr bwMode="auto">
        <a:xfrm flipH="1">
          <a:off x="3429000" y="7648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33</xdr:row>
      <xdr:rowOff>0</xdr:rowOff>
    </xdr:from>
    <xdr:ext cx="1033873" cy="251864"/>
    <xdr:sp macro="" textlink="">
      <xdr:nvSpPr>
        <xdr:cNvPr id="85" name="Text Box 269"/>
        <xdr:cNvSpPr txBox="1">
          <a:spLocks noChangeArrowheads="1"/>
        </xdr:cNvSpPr>
      </xdr:nvSpPr>
      <xdr:spPr bwMode="auto">
        <a:xfrm>
          <a:off x="3771900" y="8086725"/>
          <a:ext cx="103387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発電電流Ig20</a:t>
          </a:r>
        </a:p>
      </xdr:txBody>
    </xdr:sp>
    <xdr:clientData/>
  </xdr:oneCellAnchor>
  <xdr:twoCellAnchor>
    <xdr:from>
      <xdr:col>7</xdr:col>
      <xdr:colOff>514350</xdr:colOff>
      <xdr:row>33</xdr:row>
      <xdr:rowOff>161925</xdr:rowOff>
    </xdr:from>
    <xdr:to>
      <xdr:col>8</xdr:col>
      <xdr:colOff>123825</xdr:colOff>
      <xdr:row>33</xdr:row>
      <xdr:rowOff>161925</xdr:rowOff>
    </xdr:to>
    <xdr:sp macro="" textlink="">
      <xdr:nvSpPr>
        <xdr:cNvPr id="86" name="Line 270"/>
        <xdr:cNvSpPr>
          <a:spLocks noChangeShapeType="1"/>
        </xdr:cNvSpPr>
      </xdr:nvSpPr>
      <xdr:spPr bwMode="auto">
        <a:xfrm flipH="1">
          <a:off x="3438525" y="8248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190500</xdr:colOff>
      <xdr:row>10</xdr:row>
      <xdr:rowOff>38100</xdr:rowOff>
    </xdr:from>
    <xdr:to>
      <xdr:col>34</xdr:col>
      <xdr:colOff>190500</xdr:colOff>
      <xdr:row>94</xdr:row>
      <xdr:rowOff>0</xdr:rowOff>
    </xdr:to>
    <xdr:sp macro="" textlink="">
      <xdr:nvSpPr>
        <xdr:cNvPr id="87" name="Line 295"/>
        <xdr:cNvSpPr>
          <a:spLocks noChangeShapeType="1"/>
        </xdr:cNvSpPr>
      </xdr:nvSpPr>
      <xdr:spPr bwMode="auto">
        <a:xfrm>
          <a:off x="16097250" y="2371725"/>
          <a:ext cx="0" cy="2082165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3</xdr:col>
      <xdr:colOff>190500</xdr:colOff>
      <xdr:row>41</xdr:row>
      <xdr:rowOff>0</xdr:rowOff>
    </xdr:from>
    <xdr:ext cx="1285608" cy="251864"/>
    <xdr:sp macro="" textlink="">
      <xdr:nvSpPr>
        <xdr:cNvPr id="88" name="Text Box 297"/>
        <xdr:cNvSpPr txBox="1">
          <a:spLocks noChangeArrowheads="1"/>
        </xdr:cNvSpPr>
      </xdr:nvSpPr>
      <xdr:spPr bwMode="auto">
        <a:xfrm>
          <a:off x="1409700" y="10067925"/>
          <a:ext cx="1285608"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電圧上昇値⊿Va</a:t>
          </a:r>
        </a:p>
      </xdr:txBody>
    </xdr:sp>
    <xdr:clientData/>
  </xdr:oneCellAnchor>
  <xdr:twoCellAnchor>
    <xdr:from>
      <xdr:col>2</xdr:col>
      <xdr:colOff>38100</xdr:colOff>
      <xdr:row>40</xdr:row>
      <xdr:rowOff>209550</xdr:rowOff>
    </xdr:from>
    <xdr:to>
      <xdr:col>7</xdr:col>
      <xdr:colOff>209550</xdr:colOff>
      <xdr:row>40</xdr:row>
      <xdr:rowOff>209550</xdr:rowOff>
    </xdr:to>
    <xdr:sp macro="" textlink="">
      <xdr:nvSpPr>
        <xdr:cNvPr id="89" name="Line 298"/>
        <xdr:cNvSpPr>
          <a:spLocks noChangeShapeType="1"/>
        </xdr:cNvSpPr>
      </xdr:nvSpPr>
      <xdr:spPr bwMode="auto">
        <a:xfrm>
          <a:off x="600075" y="10029825"/>
          <a:ext cx="2533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40</xdr:row>
      <xdr:rowOff>209550</xdr:rowOff>
    </xdr:from>
    <xdr:to>
      <xdr:col>10</xdr:col>
      <xdr:colOff>447675</xdr:colOff>
      <xdr:row>40</xdr:row>
      <xdr:rowOff>209550</xdr:rowOff>
    </xdr:to>
    <xdr:sp macro="" textlink="">
      <xdr:nvSpPr>
        <xdr:cNvPr id="90" name="Line 299"/>
        <xdr:cNvSpPr>
          <a:spLocks noChangeShapeType="1"/>
        </xdr:cNvSpPr>
      </xdr:nvSpPr>
      <xdr:spPr bwMode="auto">
        <a:xfrm>
          <a:off x="3152775" y="10029825"/>
          <a:ext cx="22955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41</xdr:row>
      <xdr:rowOff>0</xdr:rowOff>
    </xdr:from>
    <xdr:ext cx="1289135" cy="251864"/>
    <xdr:sp macro="" textlink="">
      <xdr:nvSpPr>
        <xdr:cNvPr id="91" name="Text Box 300"/>
        <xdr:cNvSpPr txBox="1">
          <a:spLocks noChangeArrowheads="1"/>
        </xdr:cNvSpPr>
      </xdr:nvSpPr>
      <xdr:spPr bwMode="auto">
        <a:xfrm>
          <a:off x="3771900" y="10067925"/>
          <a:ext cx="1289135"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電圧上昇値⊿Vb</a:t>
          </a:r>
        </a:p>
      </xdr:txBody>
    </xdr:sp>
    <xdr:clientData/>
  </xdr:oneCellAnchor>
  <xdr:oneCellAnchor>
    <xdr:from>
      <xdr:col>5</xdr:col>
      <xdr:colOff>571500</xdr:colOff>
      <xdr:row>42</xdr:row>
      <xdr:rowOff>123825</xdr:rowOff>
    </xdr:from>
    <xdr:ext cx="1263166" cy="251864"/>
    <xdr:sp macro="" textlink="">
      <xdr:nvSpPr>
        <xdr:cNvPr id="92" name="Text Box 301"/>
        <xdr:cNvSpPr txBox="1">
          <a:spLocks noChangeArrowheads="1"/>
        </xdr:cNvSpPr>
      </xdr:nvSpPr>
      <xdr:spPr bwMode="auto">
        <a:xfrm>
          <a:off x="2609850" y="10439400"/>
          <a:ext cx="1263166"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電圧上昇値⊿Vt</a:t>
          </a:r>
        </a:p>
      </xdr:txBody>
    </xdr:sp>
    <xdr:clientData/>
  </xdr:oneCellAnchor>
  <xdr:twoCellAnchor>
    <xdr:from>
      <xdr:col>2</xdr:col>
      <xdr:colOff>9525</xdr:colOff>
      <xdr:row>42</xdr:row>
      <xdr:rowOff>76200</xdr:rowOff>
    </xdr:from>
    <xdr:to>
      <xdr:col>10</xdr:col>
      <xdr:colOff>428625</xdr:colOff>
      <xdr:row>42</xdr:row>
      <xdr:rowOff>76200</xdr:rowOff>
    </xdr:to>
    <xdr:sp macro="" textlink="">
      <xdr:nvSpPr>
        <xdr:cNvPr id="93" name="Line 302"/>
        <xdr:cNvSpPr>
          <a:spLocks noChangeShapeType="1"/>
        </xdr:cNvSpPr>
      </xdr:nvSpPr>
      <xdr:spPr bwMode="auto">
        <a:xfrm>
          <a:off x="571500" y="10391775"/>
          <a:ext cx="4857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381000</xdr:colOff>
      <xdr:row>10</xdr:row>
      <xdr:rowOff>123825</xdr:rowOff>
    </xdr:from>
    <xdr:to>
      <xdr:col>46</xdr:col>
      <xdr:colOff>381000</xdr:colOff>
      <xdr:row>94</xdr:row>
      <xdr:rowOff>0</xdr:rowOff>
    </xdr:to>
    <xdr:sp macro="" textlink="">
      <xdr:nvSpPr>
        <xdr:cNvPr id="94" name="Line 305"/>
        <xdr:cNvSpPr>
          <a:spLocks noChangeShapeType="1"/>
        </xdr:cNvSpPr>
      </xdr:nvSpPr>
      <xdr:spPr bwMode="auto">
        <a:xfrm>
          <a:off x="23936325" y="2457450"/>
          <a:ext cx="0" cy="207359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66675</xdr:colOff>
      <xdr:row>47</xdr:row>
      <xdr:rowOff>28575</xdr:rowOff>
    </xdr:from>
    <xdr:to>
      <xdr:col>25</xdr:col>
      <xdr:colOff>66675</xdr:colOff>
      <xdr:row>93</xdr:row>
      <xdr:rowOff>171450</xdr:rowOff>
    </xdr:to>
    <xdr:sp macro="" textlink="">
      <xdr:nvSpPr>
        <xdr:cNvPr id="95" name="Line 306"/>
        <xdr:cNvSpPr>
          <a:spLocks noChangeShapeType="1"/>
        </xdr:cNvSpPr>
      </xdr:nvSpPr>
      <xdr:spPr bwMode="auto">
        <a:xfrm>
          <a:off x="11363325" y="11582400"/>
          <a:ext cx="0" cy="1153477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38100</xdr:colOff>
      <xdr:row>78</xdr:row>
      <xdr:rowOff>9525</xdr:rowOff>
    </xdr:from>
    <xdr:to>
      <xdr:col>25</xdr:col>
      <xdr:colOff>57150</xdr:colOff>
      <xdr:row>78</xdr:row>
      <xdr:rowOff>9525</xdr:rowOff>
    </xdr:to>
    <xdr:sp macro="" textlink="">
      <xdr:nvSpPr>
        <xdr:cNvPr id="96" name="Line 307"/>
        <xdr:cNvSpPr>
          <a:spLocks noChangeShapeType="1"/>
        </xdr:cNvSpPr>
      </xdr:nvSpPr>
      <xdr:spPr bwMode="auto">
        <a:xfrm rot="-5400000">
          <a:off x="5786438" y="13673137"/>
          <a:ext cx="0" cy="111347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18</xdr:col>
      <xdr:colOff>133350</xdr:colOff>
      <xdr:row>47</xdr:row>
      <xdr:rowOff>38100</xdr:rowOff>
    </xdr:from>
    <xdr:to>
      <xdr:col>25</xdr:col>
      <xdr:colOff>85725</xdr:colOff>
      <xdr:row>47</xdr:row>
      <xdr:rowOff>38100</xdr:rowOff>
    </xdr:to>
    <xdr:sp macro="" textlink="">
      <xdr:nvSpPr>
        <xdr:cNvPr id="97" name="Line 314"/>
        <xdr:cNvSpPr>
          <a:spLocks noChangeShapeType="1"/>
        </xdr:cNvSpPr>
      </xdr:nvSpPr>
      <xdr:spPr bwMode="auto">
        <a:xfrm rot="-5400000">
          <a:off x="9682163" y="9891712"/>
          <a:ext cx="0" cy="34004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xdr:col>
      <xdr:colOff>171450</xdr:colOff>
      <xdr:row>15</xdr:row>
      <xdr:rowOff>9525</xdr:rowOff>
    </xdr:from>
    <xdr:to>
      <xdr:col>9</xdr:col>
      <xdr:colOff>323850</xdr:colOff>
      <xdr:row>15</xdr:row>
      <xdr:rowOff>152400</xdr:rowOff>
    </xdr:to>
    <xdr:sp macro="" textlink="">
      <xdr:nvSpPr>
        <xdr:cNvPr id="98" name="Oval 316"/>
        <xdr:cNvSpPr>
          <a:spLocks noChangeArrowheads="1"/>
        </xdr:cNvSpPr>
      </xdr:nvSpPr>
      <xdr:spPr bwMode="auto">
        <a:xfrm>
          <a:off x="4410075" y="363855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171450</xdr:colOff>
      <xdr:row>12</xdr:row>
      <xdr:rowOff>66675</xdr:rowOff>
    </xdr:from>
    <xdr:to>
      <xdr:col>9</xdr:col>
      <xdr:colOff>323850</xdr:colOff>
      <xdr:row>12</xdr:row>
      <xdr:rowOff>209550</xdr:rowOff>
    </xdr:to>
    <xdr:sp macro="" textlink="">
      <xdr:nvSpPr>
        <xdr:cNvPr id="99" name="Oval 317"/>
        <xdr:cNvSpPr>
          <a:spLocks noChangeArrowheads="1"/>
        </xdr:cNvSpPr>
      </xdr:nvSpPr>
      <xdr:spPr bwMode="auto">
        <a:xfrm>
          <a:off x="4410075" y="295275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180975</xdr:colOff>
      <xdr:row>17</xdr:row>
      <xdr:rowOff>47625</xdr:rowOff>
    </xdr:from>
    <xdr:to>
      <xdr:col>9</xdr:col>
      <xdr:colOff>333375</xdr:colOff>
      <xdr:row>17</xdr:row>
      <xdr:rowOff>190500</xdr:rowOff>
    </xdr:to>
    <xdr:sp macro="" textlink="">
      <xdr:nvSpPr>
        <xdr:cNvPr id="100" name="Oval 318"/>
        <xdr:cNvSpPr>
          <a:spLocks noChangeArrowheads="1"/>
        </xdr:cNvSpPr>
      </xdr:nvSpPr>
      <xdr:spPr bwMode="auto">
        <a:xfrm>
          <a:off x="4419600" y="417195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180975</xdr:colOff>
      <xdr:row>20</xdr:row>
      <xdr:rowOff>0</xdr:rowOff>
    </xdr:from>
    <xdr:to>
      <xdr:col>9</xdr:col>
      <xdr:colOff>333375</xdr:colOff>
      <xdr:row>20</xdr:row>
      <xdr:rowOff>142875</xdr:rowOff>
    </xdr:to>
    <xdr:sp macro="" textlink="">
      <xdr:nvSpPr>
        <xdr:cNvPr id="101" name="Oval 319"/>
        <xdr:cNvSpPr>
          <a:spLocks noChangeArrowheads="1"/>
        </xdr:cNvSpPr>
      </xdr:nvSpPr>
      <xdr:spPr bwMode="auto">
        <a:xfrm>
          <a:off x="4419600" y="4867275"/>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180975</xdr:colOff>
      <xdr:row>22</xdr:row>
      <xdr:rowOff>47625</xdr:rowOff>
    </xdr:from>
    <xdr:to>
      <xdr:col>9</xdr:col>
      <xdr:colOff>333375</xdr:colOff>
      <xdr:row>22</xdr:row>
      <xdr:rowOff>190500</xdr:rowOff>
    </xdr:to>
    <xdr:sp macro="" textlink="">
      <xdr:nvSpPr>
        <xdr:cNvPr id="102" name="Oval 320"/>
        <xdr:cNvSpPr>
          <a:spLocks noChangeArrowheads="1"/>
        </xdr:cNvSpPr>
      </xdr:nvSpPr>
      <xdr:spPr bwMode="auto">
        <a:xfrm>
          <a:off x="4419600" y="541020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171450</xdr:colOff>
      <xdr:row>31</xdr:row>
      <xdr:rowOff>219075</xdr:rowOff>
    </xdr:from>
    <xdr:to>
      <xdr:col>9</xdr:col>
      <xdr:colOff>323850</xdr:colOff>
      <xdr:row>32</xdr:row>
      <xdr:rowOff>114300</xdr:rowOff>
    </xdr:to>
    <xdr:sp macro="" textlink="">
      <xdr:nvSpPr>
        <xdr:cNvPr id="103" name="Oval 321"/>
        <xdr:cNvSpPr>
          <a:spLocks noChangeArrowheads="1"/>
        </xdr:cNvSpPr>
      </xdr:nvSpPr>
      <xdr:spPr bwMode="auto">
        <a:xfrm>
          <a:off x="4410075" y="781050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171450</xdr:colOff>
      <xdr:row>34</xdr:row>
      <xdr:rowOff>28575</xdr:rowOff>
    </xdr:from>
    <xdr:to>
      <xdr:col>9</xdr:col>
      <xdr:colOff>323850</xdr:colOff>
      <xdr:row>34</xdr:row>
      <xdr:rowOff>171450</xdr:rowOff>
    </xdr:to>
    <xdr:sp macro="" textlink="">
      <xdr:nvSpPr>
        <xdr:cNvPr id="104" name="Oval 325"/>
        <xdr:cNvSpPr>
          <a:spLocks noChangeArrowheads="1"/>
        </xdr:cNvSpPr>
      </xdr:nvSpPr>
      <xdr:spPr bwMode="auto">
        <a:xfrm>
          <a:off x="4410075" y="836295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10</xdr:col>
      <xdr:colOff>381000</xdr:colOff>
      <xdr:row>13</xdr:row>
      <xdr:rowOff>190500</xdr:rowOff>
    </xdr:from>
    <xdr:ext cx="436979" cy="251864"/>
    <xdr:sp macro="" textlink="">
      <xdr:nvSpPr>
        <xdr:cNvPr id="105" name="Text Box 328"/>
        <xdr:cNvSpPr txBox="1">
          <a:spLocks noChangeArrowheads="1"/>
        </xdr:cNvSpPr>
      </xdr:nvSpPr>
      <xdr:spPr bwMode="auto">
        <a:xfrm>
          <a:off x="5381625" y="332422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PCS2</a:t>
          </a:r>
        </a:p>
      </xdr:txBody>
    </xdr:sp>
    <xdr:clientData/>
  </xdr:oneCellAnchor>
  <xdr:twoCellAnchor>
    <xdr:from>
      <xdr:col>10</xdr:col>
      <xdr:colOff>447675</xdr:colOff>
      <xdr:row>14</xdr:row>
      <xdr:rowOff>142875</xdr:rowOff>
    </xdr:from>
    <xdr:to>
      <xdr:col>11</xdr:col>
      <xdr:colOff>123825</xdr:colOff>
      <xdr:row>15</xdr:row>
      <xdr:rowOff>209550</xdr:rowOff>
    </xdr:to>
    <xdr:sp macro="" textlink="">
      <xdr:nvSpPr>
        <xdr:cNvPr id="106" name="Rectangle 329"/>
        <xdr:cNvSpPr>
          <a:spLocks noChangeArrowheads="1"/>
        </xdr:cNvSpPr>
      </xdr:nvSpPr>
      <xdr:spPr bwMode="auto">
        <a:xfrm>
          <a:off x="5448300" y="3524250"/>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28575</xdr:colOff>
      <xdr:row>14</xdr:row>
      <xdr:rowOff>161925</xdr:rowOff>
    </xdr:from>
    <xdr:to>
      <xdr:col>18</xdr:col>
      <xdr:colOff>66675</xdr:colOff>
      <xdr:row>15</xdr:row>
      <xdr:rowOff>161925</xdr:rowOff>
    </xdr:to>
    <xdr:sp macro="" textlink="">
      <xdr:nvSpPr>
        <xdr:cNvPr id="107" name="Text Box 330"/>
        <xdr:cNvSpPr txBox="1">
          <a:spLocks noChangeArrowheads="1"/>
        </xdr:cNvSpPr>
      </xdr:nvSpPr>
      <xdr:spPr bwMode="auto">
        <a:xfrm>
          <a:off x="6734175" y="3543300"/>
          <a:ext cx="1181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発電容量P2kW</a:t>
          </a:r>
        </a:p>
      </xdr:txBody>
    </xdr:sp>
    <xdr:clientData/>
  </xdr:twoCellAnchor>
  <xdr:twoCellAnchor>
    <xdr:from>
      <xdr:col>12</xdr:col>
      <xdr:colOff>209550</xdr:colOff>
      <xdr:row>14</xdr:row>
      <xdr:rowOff>152400</xdr:rowOff>
    </xdr:from>
    <xdr:to>
      <xdr:col>13</xdr:col>
      <xdr:colOff>161925</xdr:colOff>
      <xdr:row>16</xdr:row>
      <xdr:rowOff>0</xdr:rowOff>
    </xdr:to>
    <xdr:grpSp>
      <xdr:nvGrpSpPr>
        <xdr:cNvPr id="108" name="Group 331"/>
        <xdr:cNvGrpSpPr>
          <a:grpSpLocks/>
        </xdr:cNvGrpSpPr>
      </xdr:nvGrpSpPr>
      <xdr:grpSpPr bwMode="auto">
        <a:xfrm flipH="1">
          <a:off x="6029325" y="3533775"/>
          <a:ext cx="609600" cy="342900"/>
          <a:chOff x="691" y="224"/>
          <a:chExt cx="58" cy="19"/>
        </a:xfrm>
      </xdr:grpSpPr>
      <xdr:sp macro="" textlink="">
        <xdr:nvSpPr>
          <xdr:cNvPr id="109" name="Freeform 33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0" name="Freeform 33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1" name="Freeform 33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2" name="Freeform 33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133350</xdr:colOff>
      <xdr:row>15</xdr:row>
      <xdr:rowOff>57150</xdr:rowOff>
    </xdr:from>
    <xdr:to>
      <xdr:col>12</xdr:col>
      <xdr:colOff>409575</xdr:colOff>
      <xdr:row>15</xdr:row>
      <xdr:rowOff>57150</xdr:rowOff>
    </xdr:to>
    <xdr:sp macro="" textlink="">
      <xdr:nvSpPr>
        <xdr:cNvPr id="113" name="Line 336"/>
        <xdr:cNvSpPr>
          <a:spLocks noChangeShapeType="1"/>
        </xdr:cNvSpPr>
      </xdr:nvSpPr>
      <xdr:spPr bwMode="auto">
        <a:xfrm>
          <a:off x="5791200" y="368617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13</xdr:row>
      <xdr:rowOff>190500</xdr:rowOff>
    </xdr:from>
    <xdr:ext cx="323422" cy="251864"/>
    <xdr:sp macro="" textlink="">
      <xdr:nvSpPr>
        <xdr:cNvPr id="114" name="Text Box 337"/>
        <xdr:cNvSpPr txBox="1">
          <a:spLocks noChangeArrowheads="1"/>
        </xdr:cNvSpPr>
      </xdr:nvSpPr>
      <xdr:spPr bwMode="auto">
        <a:xfrm>
          <a:off x="6200775" y="332422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PV2</a:t>
          </a:r>
        </a:p>
      </xdr:txBody>
    </xdr:sp>
    <xdr:clientData/>
  </xdr:oneCellAnchor>
  <xdr:oneCellAnchor>
    <xdr:from>
      <xdr:col>10</xdr:col>
      <xdr:colOff>381000</xdr:colOff>
      <xdr:row>16</xdr:row>
      <xdr:rowOff>0</xdr:rowOff>
    </xdr:from>
    <xdr:ext cx="436979" cy="251864"/>
    <xdr:sp macro="" textlink="">
      <xdr:nvSpPr>
        <xdr:cNvPr id="115" name="Text Box 338"/>
        <xdr:cNvSpPr txBox="1">
          <a:spLocks noChangeArrowheads="1"/>
        </xdr:cNvSpPr>
      </xdr:nvSpPr>
      <xdr:spPr bwMode="auto">
        <a:xfrm>
          <a:off x="5381625" y="387667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PCS3</a:t>
          </a:r>
        </a:p>
      </xdr:txBody>
    </xdr:sp>
    <xdr:clientData/>
  </xdr:oneCellAnchor>
  <xdr:twoCellAnchor>
    <xdr:from>
      <xdr:col>10</xdr:col>
      <xdr:colOff>457200</xdr:colOff>
      <xdr:row>16</xdr:row>
      <xdr:rowOff>228600</xdr:rowOff>
    </xdr:from>
    <xdr:to>
      <xdr:col>11</xdr:col>
      <xdr:colOff>133350</xdr:colOff>
      <xdr:row>18</xdr:row>
      <xdr:rowOff>47625</xdr:rowOff>
    </xdr:to>
    <xdr:sp macro="" textlink="">
      <xdr:nvSpPr>
        <xdr:cNvPr id="116" name="Rectangle 339"/>
        <xdr:cNvSpPr>
          <a:spLocks noChangeArrowheads="1"/>
        </xdr:cNvSpPr>
      </xdr:nvSpPr>
      <xdr:spPr bwMode="auto">
        <a:xfrm>
          <a:off x="5457825" y="410527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38100</xdr:colOff>
      <xdr:row>16</xdr:row>
      <xdr:rowOff>238125</xdr:rowOff>
    </xdr:from>
    <xdr:to>
      <xdr:col>18</xdr:col>
      <xdr:colOff>76200</xdr:colOff>
      <xdr:row>17</xdr:row>
      <xdr:rowOff>238125</xdr:rowOff>
    </xdr:to>
    <xdr:sp macro="" textlink="">
      <xdr:nvSpPr>
        <xdr:cNvPr id="117" name="Text Box 340"/>
        <xdr:cNvSpPr txBox="1">
          <a:spLocks noChangeArrowheads="1"/>
        </xdr:cNvSpPr>
      </xdr:nvSpPr>
      <xdr:spPr bwMode="auto">
        <a:xfrm>
          <a:off x="6743700" y="4114800"/>
          <a:ext cx="1181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発電容量P3kW</a:t>
          </a:r>
        </a:p>
      </xdr:txBody>
    </xdr:sp>
    <xdr:clientData/>
  </xdr:twoCellAnchor>
  <xdr:twoCellAnchor>
    <xdr:from>
      <xdr:col>12</xdr:col>
      <xdr:colOff>228600</xdr:colOff>
      <xdr:row>17</xdr:row>
      <xdr:rowOff>0</xdr:rowOff>
    </xdr:from>
    <xdr:to>
      <xdr:col>13</xdr:col>
      <xdr:colOff>180975</xdr:colOff>
      <xdr:row>18</xdr:row>
      <xdr:rowOff>38100</xdr:rowOff>
    </xdr:to>
    <xdr:grpSp>
      <xdr:nvGrpSpPr>
        <xdr:cNvPr id="118" name="Group 341"/>
        <xdr:cNvGrpSpPr>
          <a:grpSpLocks/>
        </xdr:cNvGrpSpPr>
      </xdr:nvGrpSpPr>
      <xdr:grpSpPr bwMode="auto">
        <a:xfrm flipH="1">
          <a:off x="6048375" y="4124325"/>
          <a:ext cx="609600" cy="285750"/>
          <a:chOff x="691" y="224"/>
          <a:chExt cx="58" cy="19"/>
        </a:xfrm>
      </xdr:grpSpPr>
      <xdr:sp macro="" textlink="">
        <xdr:nvSpPr>
          <xdr:cNvPr id="119" name="Freeform 34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0" name="Freeform 34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1" name="Freeform 34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2" name="Freeform 34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142875</xdr:colOff>
      <xdr:row>17</xdr:row>
      <xdr:rowOff>133350</xdr:rowOff>
    </xdr:from>
    <xdr:to>
      <xdr:col>12</xdr:col>
      <xdr:colOff>419100</xdr:colOff>
      <xdr:row>17</xdr:row>
      <xdr:rowOff>133350</xdr:rowOff>
    </xdr:to>
    <xdr:sp macro="" textlink="">
      <xdr:nvSpPr>
        <xdr:cNvPr id="123" name="Line 346"/>
        <xdr:cNvSpPr>
          <a:spLocks noChangeShapeType="1"/>
        </xdr:cNvSpPr>
      </xdr:nvSpPr>
      <xdr:spPr bwMode="auto">
        <a:xfrm>
          <a:off x="5800725" y="425767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16</xdr:row>
      <xdr:rowOff>0</xdr:rowOff>
    </xdr:from>
    <xdr:ext cx="323422" cy="251864"/>
    <xdr:sp macro="" textlink="">
      <xdr:nvSpPr>
        <xdr:cNvPr id="124" name="Text Box 347"/>
        <xdr:cNvSpPr txBox="1">
          <a:spLocks noChangeArrowheads="1"/>
        </xdr:cNvSpPr>
      </xdr:nvSpPr>
      <xdr:spPr bwMode="auto">
        <a:xfrm>
          <a:off x="6200775" y="387667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PV3</a:t>
          </a:r>
        </a:p>
      </xdr:txBody>
    </xdr:sp>
    <xdr:clientData/>
  </xdr:oneCellAnchor>
  <xdr:oneCellAnchor>
    <xdr:from>
      <xdr:col>10</xdr:col>
      <xdr:colOff>381000</xdr:colOff>
      <xdr:row>18</xdr:row>
      <xdr:rowOff>190500</xdr:rowOff>
    </xdr:from>
    <xdr:ext cx="436979" cy="251864"/>
    <xdr:sp macro="" textlink="">
      <xdr:nvSpPr>
        <xdr:cNvPr id="125" name="Text Box 348"/>
        <xdr:cNvSpPr txBox="1">
          <a:spLocks noChangeArrowheads="1"/>
        </xdr:cNvSpPr>
      </xdr:nvSpPr>
      <xdr:spPr bwMode="auto">
        <a:xfrm>
          <a:off x="5381625" y="456247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PCS4</a:t>
          </a:r>
        </a:p>
      </xdr:txBody>
    </xdr:sp>
    <xdr:clientData/>
  </xdr:oneCellAnchor>
  <xdr:twoCellAnchor>
    <xdr:from>
      <xdr:col>10</xdr:col>
      <xdr:colOff>466725</xdr:colOff>
      <xdr:row>19</xdr:row>
      <xdr:rowOff>152400</xdr:rowOff>
    </xdr:from>
    <xdr:to>
      <xdr:col>11</xdr:col>
      <xdr:colOff>142875</xdr:colOff>
      <xdr:row>20</xdr:row>
      <xdr:rowOff>219075</xdr:rowOff>
    </xdr:to>
    <xdr:sp macro="" textlink="">
      <xdr:nvSpPr>
        <xdr:cNvPr id="126" name="Rectangle 349"/>
        <xdr:cNvSpPr>
          <a:spLocks noChangeArrowheads="1"/>
        </xdr:cNvSpPr>
      </xdr:nvSpPr>
      <xdr:spPr bwMode="auto">
        <a:xfrm>
          <a:off x="5467350" y="47720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47625</xdr:colOff>
      <xdr:row>19</xdr:row>
      <xdr:rowOff>171450</xdr:rowOff>
    </xdr:from>
    <xdr:to>
      <xdr:col>18</xdr:col>
      <xdr:colOff>85725</xdr:colOff>
      <xdr:row>20</xdr:row>
      <xdr:rowOff>171450</xdr:rowOff>
    </xdr:to>
    <xdr:sp macro="" textlink="">
      <xdr:nvSpPr>
        <xdr:cNvPr id="127" name="Text Box 350"/>
        <xdr:cNvSpPr txBox="1">
          <a:spLocks noChangeArrowheads="1"/>
        </xdr:cNvSpPr>
      </xdr:nvSpPr>
      <xdr:spPr bwMode="auto">
        <a:xfrm>
          <a:off x="6753225" y="4791075"/>
          <a:ext cx="1181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発電容量P4kW</a:t>
          </a:r>
        </a:p>
      </xdr:txBody>
    </xdr:sp>
    <xdr:clientData/>
  </xdr:twoCellAnchor>
  <xdr:twoCellAnchor>
    <xdr:from>
      <xdr:col>12</xdr:col>
      <xdr:colOff>238125</xdr:colOff>
      <xdr:row>19</xdr:row>
      <xdr:rowOff>152400</xdr:rowOff>
    </xdr:from>
    <xdr:to>
      <xdr:col>13</xdr:col>
      <xdr:colOff>190500</xdr:colOff>
      <xdr:row>21</xdr:row>
      <xdr:rowOff>0</xdr:rowOff>
    </xdr:to>
    <xdr:grpSp>
      <xdr:nvGrpSpPr>
        <xdr:cNvPr id="128" name="Group 351"/>
        <xdr:cNvGrpSpPr>
          <a:grpSpLocks/>
        </xdr:cNvGrpSpPr>
      </xdr:nvGrpSpPr>
      <xdr:grpSpPr bwMode="auto">
        <a:xfrm flipH="1">
          <a:off x="6057900" y="4772025"/>
          <a:ext cx="609600" cy="342900"/>
          <a:chOff x="691" y="224"/>
          <a:chExt cx="58" cy="19"/>
        </a:xfrm>
      </xdr:grpSpPr>
      <xdr:sp macro="" textlink="">
        <xdr:nvSpPr>
          <xdr:cNvPr id="129" name="Freeform 35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0" name="Freeform 35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1" name="Freeform 35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2" name="Freeform 35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20</xdr:row>
      <xdr:rowOff>66675</xdr:rowOff>
    </xdr:from>
    <xdr:to>
      <xdr:col>12</xdr:col>
      <xdr:colOff>438150</xdr:colOff>
      <xdr:row>20</xdr:row>
      <xdr:rowOff>66675</xdr:rowOff>
    </xdr:to>
    <xdr:sp macro="" textlink="">
      <xdr:nvSpPr>
        <xdr:cNvPr id="133" name="Line 356"/>
        <xdr:cNvSpPr>
          <a:spLocks noChangeShapeType="1"/>
        </xdr:cNvSpPr>
      </xdr:nvSpPr>
      <xdr:spPr bwMode="auto">
        <a:xfrm>
          <a:off x="5819775" y="49339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18</xdr:row>
      <xdr:rowOff>190500</xdr:rowOff>
    </xdr:from>
    <xdr:ext cx="323422" cy="251864"/>
    <xdr:sp macro="" textlink="">
      <xdr:nvSpPr>
        <xdr:cNvPr id="134" name="Text Box 357"/>
        <xdr:cNvSpPr txBox="1">
          <a:spLocks noChangeArrowheads="1"/>
        </xdr:cNvSpPr>
      </xdr:nvSpPr>
      <xdr:spPr bwMode="auto">
        <a:xfrm>
          <a:off x="6200775" y="456247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PV4</a:t>
          </a:r>
        </a:p>
      </xdr:txBody>
    </xdr:sp>
    <xdr:clientData/>
  </xdr:oneCellAnchor>
  <xdr:oneCellAnchor>
    <xdr:from>
      <xdr:col>10</xdr:col>
      <xdr:colOff>381000</xdr:colOff>
      <xdr:row>21</xdr:row>
      <xdr:rowOff>0</xdr:rowOff>
    </xdr:from>
    <xdr:ext cx="436979" cy="251864"/>
    <xdr:sp macro="" textlink="">
      <xdr:nvSpPr>
        <xdr:cNvPr id="135" name="Text Box 358"/>
        <xdr:cNvSpPr txBox="1">
          <a:spLocks noChangeArrowheads="1"/>
        </xdr:cNvSpPr>
      </xdr:nvSpPr>
      <xdr:spPr bwMode="auto">
        <a:xfrm>
          <a:off x="5381625" y="511492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PCS5</a:t>
          </a:r>
        </a:p>
      </xdr:txBody>
    </xdr:sp>
    <xdr:clientData/>
  </xdr:oneCellAnchor>
  <xdr:twoCellAnchor>
    <xdr:from>
      <xdr:col>10</xdr:col>
      <xdr:colOff>466725</xdr:colOff>
      <xdr:row>21</xdr:row>
      <xdr:rowOff>228600</xdr:rowOff>
    </xdr:from>
    <xdr:to>
      <xdr:col>11</xdr:col>
      <xdr:colOff>142875</xdr:colOff>
      <xdr:row>23</xdr:row>
      <xdr:rowOff>47625</xdr:rowOff>
    </xdr:to>
    <xdr:sp macro="" textlink="">
      <xdr:nvSpPr>
        <xdr:cNvPr id="136" name="Rectangle 359"/>
        <xdr:cNvSpPr>
          <a:spLocks noChangeArrowheads="1"/>
        </xdr:cNvSpPr>
      </xdr:nvSpPr>
      <xdr:spPr bwMode="auto">
        <a:xfrm>
          <a:off x="5467350" y="53435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47625</xdr:colOff>
      <xdr:row>22</xdr:row>
      <xdr:rowOff>0</xdr:rowOff>
    </xdr:from>
    <xdr:to>
      <xdr:col>18</xdr:col>
      <xdr:colOff>85725</xdr:colOff>
      <xdr:row>23</xdr:row>
      <xdr:rowOff>0</xdr:rowOff>
    </xdr:to>
    <xdr:sp macro="" textlink="">
      <xdr:nvSpPr>
        <xdr:cNvPr id="137" name="Text Box 360"/>
        <xdr:cNvSpPr txBox="1">
          <a:spLocks noChangeArrowheads="1"/>
        </xdr:cNvSpPr>
      </xdr:nvSpPr>
      <xdr:spPr bwMode="auto">
        <a:xfrm>
          <a:off x="6753225" y="5362575"/>
          <a:ext cx="1181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発電容量P5kW</a:t>
          </a:r>
        </a:p>
      </xdr:txBody>
    </xdr:sp>
    <xdr:clientData/>
  </xdr:twoCellAnchor>
  <xdr:twoCellAnchor>
    <xdr:from>
      <xdr:col>12</xdr:col>
      <xdr:colOff>238125</xdr:colOff>
      <xdr:row>22</xdr:row>
      <xdr:rowOff>0</xdr:rowOff>
    </xdr:from>
    <xdr:to>
      <xdr:col>13</xdr:col>
      <xdr:colOff>190500</xdr:colOff>
      <xdr:row>23</xdr:row>
      <xdr:rowOff>38100</xdr:rowOff>
    </xdr:to>
    <xdr:grpSp>
      <xdr:nvGrpSpPr>
        <xdr:cNvPr id="138" name="Group 361"/>
        <xdr:cNvGrpSpPr>
          <a:grpSpLocks/>
        </xdr:cNvGrpSpPr>
      </xdr:nvGrpSpPr>
      <xdr:grpSpPr bwMode="auto">
        <a:xfrm flipH="1">
          <a:off x="6057900" y="5362575"/>
          <a:ext cx="609600" cy="285750"/>
          <a:chOff x="691" y="224"/>
          <a:chExt cx="58" cy="19"/>
        </a:xfrm>
      </xdr:grpSpPr>
      <xdr:sp macro="" textlink="">
        <xdr:nvSpPr>
          <xdr:cNvPr id="139" name="Freeform 36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0" name="Freeform 36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1" name="Freeform 36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2" name="Freeform 36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22</xdr:row>
      <xdr:rowOff>142875</xdr:rowOff>
    </xdr:from>
    <xdr:to>
      <xdr:col>12</xdr:col>
      <xdr:colOff>438150</xdr:colOff>
      <xdr:row>22</xdr:row>
      <xdr:rowOff>142875</xdr:rowOff>
    </xdr:to>
    <xdr:sp macro="" textlink="">
      <xdr:nvSpPr>
        <xdr:cNvPr id="143" name="Line 366"/>
        <xdr:cNvSpPr>
          <a:spLocks noChangeShapeType="1"/>
        </xdr:cNvSpPr>
      </xdr:nvSpPr>
      <xdr:spPr bwMode="auto">
        <a:xfrm>
          <a:off x="5819775" y="55054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21</xdr:row>
      <xdr:rowOff>0</xdr:rowOff>
    </xdr:from>
    <xdr:ext cx="323422" cy="251864"/>
    <xdr:sp macro="" textlink="">
      <xdr:nvSpPr>
        <xdr:cNvPr id="144" name="Text Box 367"/>
        <xdr:cNvSpPr txBox="1">
          <a:spLocks noChangeArrowheads="1"/>
        </xdr:cNvSpPr>
      </xdr:nvSpPr>
      <xdr:spPr bwMode="auto">
        <a:xfrm>
          <a:off x="6200775" y="511492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PV5</a:t>
          </a:r>
        </a:p>
      </xdr:txBody>
    </xdr:sp>
    <xdr:clientData/>
  </xdr:oneCellAnchor>
  <xdr:oneCellAnchor>
    <xdr:from>
      <xdr:col>10</xdr:col>
      <xdr:colOff>504825</xdr:colOff>
      <xdr:row>30</xdr:row>
      <xdr:rowOff>142875</xdr:rowOff>
    </xdr:from>
    <xdr:ext cx="526747" cy="251864"/>
    <xdr:sp macro="" textlink="">
      <xdr:nvSpPr>
        <xdr:cNvPr id="145" name="Text Box 368"/>
        <xdr:cNvSpPr txBox="1">
          <a:spLocks noChangeArrowheads="1"/>
        </xdr:cNvSpPr>
      </xdr:nvSpPr>
      <xdr:spPr bwMode="auto">
        <a:xfrm>
          <a:off x="5505450" y="7486650"/>
          <a:ext cx="526747"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PCS19</a:t>
          </a:r>
        </a:p>
      </xdr:txBody>
    </xdr:sp>
    <xdr:clientData/>
  </xdr:oneCellAnchor>
  <xdr:twoCellAnchor>
    <xdr:from>
      <xdr:col>10</xdr:col>
      <xdr:colOff>485775</xdr:colOff>
      <xdr:row>31</xdr:row>
      <xdr:rowOff>152400</xdr:rowOff>
    </xdr:from>
    <xdr:to>
      <xdr:col>12</xdr:col>
      <xdr:colOff>0</xdr:colOff>
      <xdr:row>32</xdr:row>
      <xdr:rowOff>219075</xdr:rowOff>
    </xdr:to>
    <xdr:sp macro="" textlink="">
      <xdr:nvSpPr>
        <xdr:cNvPr id="146" name="Rectangle 369"/>
        <xdr:cNvSpPr>
          <a:spLocks noChangeArrowheads="1"/>
        </xdr:cNvSpPr>
      </xdr:nvSpPr>
      <xdr:spPr bwMode="auto">
        <a:xfrm>
          <a:off x="5486400" y="77438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57150</xdr:colOff>
      <xdr:row>31</xdr:row>
      <xdr:rowOff>171450</xdr:rowOff>
    </xdr:from>
    <xdr:to>
      <xdr:col>18</xdr:col>
      <xdr:colOff>152400</xdr:colOff>
      <xdr:row>32</xdr:row>
      <xdr:rowOff>171450</xdr:rowOff>
    </xdr:to>
    <xdr:sp macro="" textlink="">
      <xdr:nvSpPr>
        <xdr:cNvPr id="147" name="Text Box 370"/>
        <xdr:cNvSpPr txBox="1">
          <a:spLocks noChangeArrowheads="1"/>
        </xdr:cNvSpPr>
      </xdr:nvSpPr>
      <xdr:spPr bwMode="auto">
        <a:xfrm>
          <a:off x="6762750" y="7762875"/>
          <a:ext cx="12382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発電容量P19kW</a:t>
          </a:r>
        </a:p>
      </xdr:txBody>
    </xdr:sp>
    <xdr:clientData/>
  </xdr:twoCellAnchor>
  <xdr:twoCellAnchor>
    <xdr:from>
      <xdr:col>12</xdr:col>
      <xdr:colOff>247650</xdr:colOff>
      <xdr:row>31</xdr:row>
      <xdr:rowOff>152400</xdr:rowOff>
    </xdr:from>
    <xdr:to>
      <xdr:col>13</xdr:col>
      <xdr:colOff>200025</xdr:colOff>
      <xdr:row>33</xdr:row>
      <xdr:rowOff>0</xdr:rowOff>
    </xdr:to>
    <xdr:grpSp>
      <xdr:nvGrpSpPr>
        <xdr:cNvPr id="148" name="Group 371"/>
        <xdr:cNvGrpSpPr>
          <a:grpSpLocks/>
        </xdr:cNvGrpSpPr>
      </xdr:nvGrpSpPr>
      <xdr:grpSpPr bwMode="auto">
        <a:xfrm flipH="1">
          <a:off x="6067425" y="7743825"/>
          <a:ext cx="609600" cy="342900"/>
          <a:chOff x="691" y="224"/>
          <a:chExt cx="58" cy="19"/>
        </a:xfrm>
      </xdr:grpSpPr>
      <xdr:sp macro="" textlink="">
        <xdr:nvSpPr>
          <xdr:cNvPr id="149" name="Freeform 37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0" name="Freeform 37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1" name="Freeform 37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2" name="Freeform 37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9525</xdr:colOff>
      <xdr:row>32</xdr:row>
      <xdr:rowOff>76200</xdr:rowOff>
    </xdr:from>
    <xdr:to>
      <xdr:col>12</xdr:col>
      <xdr:colOff>447675</xdr:colOff>
      <xdr:row>32</xdr:row>
      <xdr:rowOff>76200</xdr:rowOff>
    </xdr:to>
    <xdr:sp macro="" textlink="">
      <xdr:nvSpPr>
        <xdr:cNvPr id="153" name="Line 376"/>
        <xdr:cNvSpPr>
          <a:spLocks noChangeShapeType="1"/>
        </xdr:cNvSpPr>
      </xdr:nvSpPr>
      <xdr:spPr bwMode="auto">
        <a:xfrm>
          <a:off x="5829300" y="791527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30</xdr:row>
      <xdr:rowOff>142875</xdr:rowOff>
    </xdr:from>
    <xdr:ext cx="413190" cy="251864"/>
    <xdr:sp macro="" textlink="">
      <xdr:nvSpPr>
        <xdr:cNvPr id="154" name="Text Box 377"/>
        <xdr:cNvSpPr txBox="1">
          <a:spLocks noChangeArrowheads="1"/>
        </xdr:cNvSpPr>
      </xdr:nvSpPr>
      <xdr:spPr bwMode="auto">
        <a:xfrm>
          <a:off x="6200775" y="7486650"/>
          <a:ext cx="413190"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PV19</a:t>
          </a:r>
        </a:p>
      </xdr:txBody>
    </xdr:sp>
    <xdr:clientData/>
  </xdr:oneCellAnchor>
  <xdr:oneCellAnchor>
    <xdr:from>
      <xdr:col>10</xdr:col>
      <xdr:colOff>504825</xdr:colOff>
      <xdr:row>33</xdr:row>
      <xdr:rowOff>0</xdr:rowOff>
    </xdr:from>
    <xdr:ext cx="526747" cy="251864"/>
    <xdr:sp macro="" textlink="">
      <xdr:nvSpPr>
        <xdr:cNvPr id="155" name="Text Box 408"/>
        <xdr:cNvSpPr txBox="1">
          <a:spLocks noChangeArrowheads="1"/>
        </xdr:cNvSpPr>
      </xdr:nvSpPr>
      <xdr:spPr bwMode="auto">
        <a:xfrm>
          <a:off x="5505450" y="8086725"/>
          <a:ext cx="526747"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PCS20</a:t>
          </a:r>
        </a:p>
      </xdr:txBody>
    </xdr:sp>
    <xdr:clientData/>
  </xdr:oneCellAnchor>
  <xdr:twoCellAnchor>
    <xdr:from>
      <xdr:col>10</xdr:col>
      <xdr:colOff>495300</xdr:colOff>
      <xdr:row>33</xdr:row>
      <xdr:rowOff>190500</xdr:rowOff>
    </xdr:from>
    <xdr:to>
      <xdr:col>12</xdr:col>
      <xdr:colOff>9525</xdr:colOff>
      <xdr:row>35</xdr:row>
      <xdr:rowOff>9525</xdr:rowOff>
    </xdr:to>
    <xdr:sp macro="" textlink="">
      <xdr:nvSpPr>
        <xdr:cNvPr id="156" name="Rectangle 409"/>
        <xdr:cNvSpPr>
          <a:spLocks noChangeArrowheads="1"/>
        </xdr:cNvSpPr>
      </xdr:nvSpPr>
      <xdr:spPr bwMode="auto">
        <a:xfrm>
          <a:off x="5495925" y="82772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47625</xdr:colOff>
      <xdr:row>33</xdr:row>
      <xdr:rowOff>209550</xdr:rowOff>
    </xdr:from>
    <xdr:to>
      <xdr:col>18</xdr:col>
      <xdr:colOff>228600</xdr:colOff>
      <xdr:row>34</xdr:row>
      <xdr:rowOff>209550</xdr:rowOff>
    </xdr:to>
    <xdr:sp macro="" textlink="">
      <xdr:nvSpPr>
        <xdr:cNvPr id="157" name="Text Box 410"/>
        <xdr:cNvSpPr txBox="1">
          <a:spLocks noChangeArrowheads="1"/>
        </xdr:cNvSpPr>
      </xdr:nvSpPr>
      <xdr:spPr bwMode="auto">
        <a:xfrm>
          <a:off x="6753225" y="8296275"/>
          <a:ext cx="13239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発電容量P20kW</a:t>
          </a:r>
        </a:p>
      </xdr:txBody>
    </xdr:sp>
    <xdr:clientData/>
  </xdr:twoCellAnchor>
  <xdr:twoCellAnchor>
    <xdr:from>
      <xdr:col>12</xdr:col>
      <xdr:colOff>238125</xdr:colOff>
      <xdr:row>34</xdr:row>
      <xdr:rowOff>0</xdr:rowOff>
    </xdr:from>
    <xdr:to>
      <xdr:col>13</xdr:col>
      <xdr:colOff>190500</xdr:colOff>
      <xdr:row>35</xdr:row>
      <xdr:rowOff>0</xdr:rowOff>
    </xdr:to>
    <xdr:grpSp>
      <xdr:nvGrpSpPr>
        <xdr:cNvPr id="158" name="Group 411"/>
        <xdr:cNvGrpSpPr>
          <a:grpSpLocks/>
        </xdr:cNvGrpSpPr>
      </xdr:nvGrpSpPr>
      <xdr:grpSpPr bwMode="auto">
        <a:xfrm flipH="1">
          <a:off x="6057900" y="8334375"/>
          <a:ext cx="609600" cy="247650"/>
          <a:chOff x="691" y="224"/>
          <a:chExt cx="58" cy="19"/>
        </a:xfrm>
      </xdr:grpSpPr>
      <xdr:sp macro="" textlink="">
        <xdr:nvSpPr>
          <xdr:cNvPr id="159" name="Freeform 41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0" name="Freeform 41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1" name="Freeform 41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2" name="Freeform 41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9525</xdr:colOff>
      <xdr:row>34</xdr:row>
      <xdr:rowOff>114300</xdr:rowOff>
    </xdr:from>
    <xdr:to>
      <xdr:col>12</xdr:col>
      <xdr:colOff>447675</xdr:colOff>
      <xdr:row>34</xdr:row>
      <xdr:rowOff>114300</xdr:rowOff>
    </xdr:to>
    <xdr:sp macro="" textlink="">
      <xdr:nvSpPr>
        <xdr:cNvPr id="163" name="Line 416"/>
        <xdr:cNvSpPr>
          <a:spLocks noChangeShapeType="1"/>
        </xdr:cNvSpPr>
      </xdr:nvSpPr>
      <xdr:spPr bwMode="auto">
        <a:xfrm>
          <a:off x="5829300" y="844867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33</xdr:row>
      <xdr:rowOff>0</xdr:rowOff>
    </xdr:from>
    <xdr:ext cx="413190" cy="251864"/>
    <xdr:sp macro="" textlink="">
      <xdr:nvSpPr>
        <xdr:cNvPr id="164" name="Text Box 417"/>
        <xdr:cNvSpPr txBox="1">
          <a:spLocks noChangeArrowheads="1"/>
        </xdr:cNvSpPr>
      </xdr:nvSpPr>
      <xdr:spPr bwMode="auto">
        <a:xfrm>
          <a:off x="6200775" y="8086725"/>
          <a:ext cx="413190"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PV20</a:t>
          </a:r>
        </a:p>
      </xdr:txBody>
    </xdr:sp>
    <xdr:clientData/>
  </xdr:oneCellAnchor>
  <xdr:twoCellAnchor>
    <xdr:from>
      <xdr:col>15</xdr:col>
      <xdr:colOff>66675</xdr:colOff>
      <xdr:row>71</xdr:row>
      <xdr:rowOff>47625</xdr:rowOff>
    </xdr:from>
    <xdr:to>
      <xdr:col>20</xdr:col>
      <xdr:colOff>457200</xdr:colOff>
      <xdr:row>74</xdr:row>
      <xdr:rowOff>19050</xdr:rowOff>
    </xdr:to>
    <xdr:sp macro="" textlink="">
      <xdr:nvSpPr>
        <xdr:cNvPr id="165" name="AutoShape 460"/>
        <xdr:cNvSpPr>
          <a:spLocks noChangeArrowheads="1"/>
        </xdr:cNvSpPr>
      </xdr:nvSpPr>
      <xdr:spPr bwMode="auto">
        <a:xfrm>
          <a:off x="7429500" y="17545050"/>
          <a:ext cx="1895475" cy="714375"/>
        </a:xfrm>
        <a:prstGeom prst="wedgeRectCallout">
          <a:avLst>
            <a:gd name="adj1" fmla="val -89815"/>
            <a:gd name="adj2" fmla="val 55000"/>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18288" anchor="ctr" upright="1"/>
        <a:lstStyle/>
        <a:p>
          <a:pPr algn="l" rtl="0">
            <a:lnSpc>
              <a:spcPts val="1200"/>
            </a:lnSpc>
            <a:defRPr sz="1000"/>
          </a:pPr>
          <a:r>
            <a:rPr lang="ja-JP" altLang="en-US" sz="1100" b="0" i="0" u="none" strike="noStrike" baseline="0">
              <a:solidFill>
                <a:srgbClr val="000000"/>
              </a:solidFill>
              <a:latin typeface="ＪＳゴシック"/>
            </a:rPr>
            <a:t>11台目以降は2枚目に記載欄を設けていますので、そちらに記載願います。</a:t>
          </a:r>
        </a:p>
      </xdr:txBody>
    </xdr:sp>
    <xdr:clientData/>
  </xdr:twoCellAnchor>
  <xdr:oneCellAnchor>
    <xdr:from>
      <xdr:col>12</xdr:col>
      <xdr:colOff>238125</xdr:colOff>
      <xdr:row>24</xdr:row>
      <xdr:rowOff>95250</xdr:rowOff>
    </xdr:from>
    <xdr:ext cx="173766" cy="1737518"/>
    <xdr:sp macro="" textlink="">
      <xdr:nvSpPr>
        <xdr:cNvPr id="166" name="Text Box 462"/>
        <xdr:cNvSpPr txBox="1">
          <a:spLocks noChangeArrowheads="1"/>
        </xdr:cNvSpPr>
      </xdr:nvSpPr>
      <xdr:spPr bwMode="auto">
        <a:xfrm>
          <a:off x="6057900" y="5953125"/>
          <a:ext cx="173766" cy="17375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9144" bIns="0" anchor="t" upright="1">
          <a:spAutoFit/>
        </a:bodyPr>
        <a:lstStyle/>
        <a:p>
          <a:pPr algn="l" rtl="0">
            <a:defRPr sz="1000"/>
          </a:pPr>
          <a:r>
            <a:rPr lang="ja-JP" altLang="en-US" sz="1100" b="0" i="0" u="none" strike="noStrike" baseline="0">
              <a:solidFill>
                <a:srgbClr val="000000"/>
              </a:solidFill>
              <a:latin typeface="ＪＳゴシック"/>
            </a:rPr>
            <a:t>・・・・・・・</a:t>
          </a:r>
        </a:p>
      </xdr:txBody>
    </xdr:sp>
    <xdr:clientData/>
  </xdr:oneCellAnchor>
  <xdr:oneCellAnchor>
    <xdr:from>
      <xdr:col>9</xdr:col>
      <xdr:colOff>619125</xdr:colOff>
      <xdr:row>24</xdr:row>
      <xdr:rowOff>95250</xdr:rowOff>
    </xdr:from>
    <xdr:ext cx="173766" cy="1737518"/>
    <xdr:sp macro="" textlink="">
      <xdr:nvSpPr>
        <xdr:cNvPr id="167" name="Text Box 463"/>
        <xdr:cNvSpPr txBox="1">
          <a:spLocks noChangeArrowheads="1"/>
        </xdr:cNvSpPr>
      </xdr:nvSpPr>
      <xdr:spPr bwMode="auto">
        <a:xfrm>
          <a:off x="4857750" y="5953125"/>
          <a:ext cx="173766" cy="17375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9144" bIns="0" anchor="t" upright="1">
          <a:spAutoFit/>
        </a:bodyPr>
        <a:lstStyle/>
        <a:p>
          <a:pPr algn="l" rtl="0">
            <a:defRPr sz="1000"/>
          </a:pPr>
          <a:r>
            <a:rPr lang="ja-JP" altLang="en-US" sz="1100" b="0" i="0" u="none" strike="noStrike" baseline="0">
              <a:solidFill>
                <a:srgbClr val="000000"/>
              </a:solidFill>
              <a:latin typeface="ＪＳゴシック"/>
            </a:rPr>
            <a:t>・・・・・・・</a:t>
          </a:r>
        </a:p>
      </xdr:txBody>
    </xdr:sp>
    <xdr:clientData/>
  </xdr:oneCellAnchor>
  <xdr:oneCellAnchor>
    <xdr:from>
      <xdr:col>8</xdr:col>
      <xdr:colOff>238125</xdr:colOff>
      <xdr:row>24</xdr:row>
      <xdr:rowOff>95250</xdr:rowOff>
    </xdr:from>
    <xdr:ext cx="173766" cy="1737518"/>
    <xdr:sp macro="" textlink="">
      <xdr:nvSpPr>
        <xdr:cNvPr id="168" name="Text Box 464"/>
        <xdr:cNvSpPr txBox="1">
          <a:spLocks noChangeArrowheads="1"/>
        </xdr:cNvSpPr>
      </xdr:nvSpPr>
      <xdr:spPr bwMode="auto">
        <a:xfrm>
          <a:off x="3819525" y="5953125"/>
          <a:ext cx="173766" cy="17375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9144" bIns="0" anchor="t" upright="1">
          <a:spAutoFit/>
        </a:bodyPr>
        <a:lstStyle/>
        <a:p>
          <a:pPr algn="l" rtl="0">
            <a:defRPr sz="1000"/>
          </a:pPr>
          <a:r>
            <a:rPr lang="ja-JP" altLang="en-US" sz="1100" b="0" i="0" u="none" strike="noStrike" baseline="0">
              <a:solidFill>
                <a:srgbClr val="000000"/>
              </a:solidFill>
              <a:latin typeface="ＪＳゴシック"/>
            </a:rPr>
            <a:t>・・・・・・・</a:t>
          </a:r>
        </a:p>
      </xdr:txBody>
    </xdr:sp>
    <xdr:clientData/>
  </xdr:oneCellAnchor>
  <xdr:twoCellAnchor>
    <xdr:from>
      <xdr:col>51</xdr:col>
      <xdr:colOff>721302</xdr:colOff>
      <xdr:row>19</xdr:row>
      <xdr:rowOff>80530</xdr:rowOff>
    </xdr:from>
    <xdr:to>
      <xdr:col>52</xdr:col>
      <xdr:colOff>289213</xdr:colOff>
      <xdr:row>20</xdr:row>
      <xdr:rowOff>19051</xdr:rowOff>
    </xdr:to>
    <xdr:sp macro="" textlink="">
      <xdr:nvSpPr>
        <xdr:cNvPr id="169" name="Freeform 421"/>
        <xdr:cNvSpPr>
          <a:spLocks/>
        </xdr:cNvSpPr>
      </xdr:nvSpPr>
      <xdr:spPr bwMode="auto">
        <a:xfrm>
          <a:off x="27610377" y="4700155"/>
          <a:ext cx="301336" cy="186171"/>
        </a:xfrm>
        <a:custGeom>
          <a:avLst/>
          <a:gdLst>
            <a:gd name="T0" fmla="*/ 0 w 31"/>
            <a:gd name="T1" fmla="*/ 2147483646 h 14"/>
            <a:gd name="T2" fmla="*/ 2147483646 w 31"/>
            <a:gd name="T3" fmla="*/ 2147483646 h 14"/>
            <a:gd name="T4" fmla="*/ 2147483646 w 31"/>
            <a:gd name="T5" fmla="*/ 0 h 14"/>
            <a:gd name="T6" fmla="*/ 0 60000 65536"/>
            <a:gd name="T7" fmla="*/ 0 60000 65536"/>
            <a:gd name="T8" fmla="*/ 0 60000 65536"/>
          </a:gdLst>
          <a:ahLst/>
          <a:cxnLst>
            <a:cxn ang="T6">
              <a:pos x="T0" y="T1"/>
            </a:cxn>
            <a:cxn ang="T7">
              <a:pos x="T2" y="T3"/>
            </a:cxn>
            <a:cxn ang="T8">
              <a:pos x="T4" y="T5"/>
            </a:cxn>
          </a:cxnLst>
          <a:rect l="0" t="0" r="r" b="b"/>
          <a:pathLst>
            <a:path w="31" h="14">
              <a:moveTo>
                <a:pt x="0" y="14"/>
              </a:moveTo>
              <a:lnTo>
                <a:pt x="31" y="14"/>
              </a:lnTo>
              <a:lnTo>
                <a:pt x="31"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53</xdr:col>
      <xdr:colOff>127557</xdr:colOff>
      <xdr:row>19</xdr:row>
      <xdr:rowOff>76192</xdr:rowOff>
    </xdr:from>
    <xdr:to>
      <xdr:col>55</xdr:col>
      <xdr:colOff>478123</xdr:colOff>
      <xdr:row>20</xdr:row>
      <xdr:rowOff>93439</xdr:rowOff>
    </xdr:to>
    <xdr:sp macro="" textlink="">
      <xdr:nvSpPr>
        <xdr:cNvPr id="170" name="Text Box 442"/>
        <xdr:cNvSpPr txBox="1">
          <a:spLocks noChangeArrowheads="1"/>
        </xdr:cNvSpPr>
      </xdr:nvSpPr>
      <xdr:spPr bwMode="auto">
        <a:xfrm>
          <a:off x="28416807" y="4695817"/>
          <a:ext cx="1684066" cy="264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ＪＳゴシック"/>
            </a:rPr>
            <a:t>その他のとき値を必ず記入</a:t>
          </a:r>
        </a:p>
      </xdr:txBody>
    </xdr:sp>
    <xdr:clientData/>
  </xdr:twoCellAnchor>
  <xdr:twoCellAnchor>
    <xdr:from>
      <xdr:col>55</xdr:col>
      <xdr:colOff>96115</xdr:colOff>
      <xdr:row>19</xdr:row>
      <xdr:rowOff>17318</xdr:rowOff>
    </xdr:from>
    <xdr:to>
      <xdr:col>55</xdr:col>
      <xdr:colOff>391390</xdr:colOff>
      <xdr:row>19</xdr:row>
      <xdr:rowOff>198293</xdr:rowOff>
    </xdr:to>
    <xdr:sp macro="" textlink="">
      <xdr:nvSpPr>
        <xdr:cNvPr id="171" name="Freeform 443"/>
        <xdr:cNvSpPr>
          <a:spLocks/>
        </xdr:cNvSpPr>
      </xdr:nvSpPr>
      <xdr:spPr bwMode="auto">
        <a:xfrm>
          <a:off x="29718865" y="4636943"/>
          <a:ext cx="295275" cy="180975"/>
        </a:xfrm>
        <a:custGeom>
          <a:avLst/>
          <a:gdLst>
            <a:gd name="T0" fmla="*/ 0 w 31"/>
            <a:gd name="T1" fmla="*/ 2147483646 h 14"/>
            <a:gd name="T2" fmla="*/ 2147483646 w 31"/>
            <a:gd name="T3" fmla="*/ 2147483646 h 14"/>
            <a:gd name="T4" fmla="*/ 2147483646 w 31"/>
            <a:gd name="T5" fmla="*/ 0 h 14"/>
            <a:gd name="T6" fmla="*/ 0 60000 65536"/>
            <a:gd name="T7" fmla="*/ 0 60000 65536"/>
            <a:gd name="T8" fmla="*/ 0 60000 65536"/>
          </a:gdLst>
          <a:ahLst/>
          <a:cxnLst>
            <a:cxn ang="T6">
              <a:pos x="T0" y="T1"/>
            </a:cxn>
            <a:cxn ang="T7">
              <a:pos x="T2" y="T3"/>
            </a:cxn>
            <a:cxn ang="T8">
              <a:pos x="T4" y="T5"/>
            </a:cxn>
          </a:cxnLst>
          <a:rect l="0" t="0" r="r" b="b"/>
          <a:pathLst>
            <a:path w="31" h="14">
              <a:moveTo>
                <a:pt x="0" y="14"/>
              </a:moveTo>
              <a:lnTo>
                <a:pt x="31" y="14"/>
              </a:lnTo>
              <a:lnTo>
                <a:pt x="31"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10</xdr:col>
      <xdr:colOff>533400</xdr:colOff>
      <xdr:row>39</xdr:row>
      <xdr:rowOff>228600</xdr:rowOff>
    </xdr:from>
    <xdr:to>
      <xdr:col>17</xdr:col>
      <xdr:colOff>0</xdr:colOff>
      <xdr:row>42</xdr:row>
      <xdr:rowOff>161925</xdr:rowOff>
    </xdr:to>
    <xdr:sp macro="" textlink="">
      <xdr:nvSpPr>
        <xdr:cNvPr id="172" name="Text Box 4"/>
        <xdr:cNvSpPr txBox="1">
          <a:spLocks noChangeArrowheads="1"/>
        </xdr:cNvSpPr>
      </xdr:nvSpPr>
      <xdr:spPr bwMode="auto">
        <a:xfrm>
          <a:off x="5534025" y="9801225"/>
          <a:ext cx="2152650" cy="6762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lnSpc>
              <a:spcPts val="1600"/>
            </a:lnSpc>
            <a:defRPr sz="1000"/>
          </a:pPr>
          <a:r>
            <a:rPr lang="ja-JP" altLang="en-US" sz="1400" b="0" i="0" u="none" strike="noStrike" baseline="0">
              <a:solidFill>
                <a:srgbClr val="000000"/>
              </a:solidFill>
              <a:latin typeface="ＭＳ Ｐゴシック"/>
              <a:ea typeface="ＭＳ Ｐゴシック"/>
            </a:rPr>
            <a:t>ﾊﾟﾜｰｺﾝﾃﾞｨｼｮﾅ（PCS）</a:t>
          </a:r>
        </a:p>
        <a:p>
          <a:pPr algn="l" rtl="0">
            <a:lnSpc>
              <a:spcPts val="1600"/>
            </a:lnSpc>
            <a:defRPr sz="1000"/>
          </a:pPr>
          <a:r>
            <a:rPr lang="ja-JP" altLang="en-US" sz="1400" b="0" i="0" u="none" strike="noStrike" baseline="0">
              <a:solidFill>
                <a:srgbClr val="000000"/>
              </a:solidFill>
              <a:latin typeface="ＭＳ Ｐゴシック"/>
              <a:ea typeface="ＭＳ Ｐゴシック"/>
            </a:rPr>
            <a:t>（運転力率は1として計算）</a:t>
          </a:r>
        </a:p>
      </xdr:txBody>
    </xdr:sp>
    <xdr:clientData/>
  </xdr:twoCellAnchor>
  <xdr:twoCellAnchor>
    <xdr:from>
      <xdr:col>23</xdr:col>
      <xdr:colOff>104775</xdr:colOff>
      <xdr:row>12</xdr:row>
      <xdr:rowOff>133350</xdr:rowOff>
    </xdr:from>
    <xdr:to>
      <xdr:col>24</xdr:col>
      <xdr:colOff>333375</xdr:colOff>
      <xdr:row>12</xdr:row>
      <xdr:rowOff>133350</xdr:rowOff>
    </xdr:to>
    <xdr:sp macro="" textlink="">
      <xdr:nvSpPr>
        <xdr:cNvPr id="173" name="Line 5"/>
        <xdr:cNvSpPr>
          <a:spLocks noChangeShapeType="1"/>
        </xdr:cNvSpPr>
      </xdr:nvSpPr>
      <xdr:spPr bwMode="auto">
        <a:xfrm>
          <a:off x="10515600" y="3019425"/>
          <a:ext cx="4572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30</xdr:col>
      <xdr:colOff>447675</xdr:colOff>
      <xdr:row>12</xdr:row>
      <xdr:rowOff>142875</xdr:rowOff>
    </xdr:from>
    <xdr:to>
      <xdr:col>32</xdr:col>
      <xdr:colOff>85725</xdr:colOff>
      <xdr:row>12</xdr:row>
      <xdr:rowOff>142875</xdr:rowOff>
    </xdr:to>
    <xdr:sp macro="" textlink="">
      <xdr:nvSpPr>
        <xdr:cNvPr id="174" name="Line 6"/>
        <xdr:cNvSpPr>
          <a:spLocks noChangeShapeType="1"/>
        </xdr:cNvSpPr>
      </xdr:nvSpPr>
      <xdr:spPr bwMode="auto">
        <a:xfrm>
          <a:off x="14144625" y="3028950"/>
          <a:ext cx="5238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190500</xdr:colOff>
      <xdr:row>39</xdr:row>
      <xdr:rowOff>123825</xdr:rowOff>
    </xdr:from>
    <xdr:ext cx="661463" cy="251864"/>
    <xdr:sp macro="" textlink="">
      <xdr:nvSpPr>
        <xdr:cNvPr id="175" name="Text Box 7"/>
        <xdr:cNvSpPr txBox="1">
          <a:spLocks noChangeArrowheads="1"/>
        </xdr:cNvSpPr>
      </xdr:nvSpPr>
      <xdr:spPr bwMode="auto">
        <a:xfrm>
          <a:off x="752475" y="9696450"/>
          <a:ext cx="66146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電線路A</a:t>
          </a:r>
        </a:p>
      </xdr:txBody>
    </xdr:sp>
    <xdr:clientData/>
  </xdr:oneCellAnchor>
  <xdr:twoCellAnchor>
    <xdr:from>
      <xdr:col>2</xdr:col>
      <xdr:colOff>38100</xdr:colOff>
      <xdr:row>38</xdr:row>
      <xdr:rowOff>57150</xdr:rowOff>
    </xdr:from>
    <xdr:to>
      <xdr:col>3</xdr:col>
      <xdr:colOff>495300</xdr:colOff>
      <xdr:row>38</xdr:row>
      <xdr:rowOff>57150</xdr:rowOff>
    </xdr:to>
    <xdr:sp macro="" textlink="">
      <xdr:nvSpPr>
        <xdr:cNvPr id="176" name="Line 18"/>
        <xdr:cNvSpPr>
          <a:spLocks noChangeShapeType="1"/>
        </xdr:cNvSpPr>
      </xdr:nvSpPr>
      <xdr:spPr bwMode="auto">
        <a:xfrm>
          <a:off x="600075" y="9382125"/>
          <a:ext cx="1114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5</xdr:col>
      <xdr:colOff>0</xdr:colOff>
      <xdr:row>39</xdr:row>
      <xdr:rowOff>123825</xdr:rowOff>
    </xdr:from>
    <xdr:ext cx="850939" cy="251864"/>
    <xdr:sp macro="" textlink="">
      <xdr:nvSpPr>
        <xdr:cNvPr id="177" name="Text Box 19"/>
        <xdr:cNvSpPr txBox="1">
          <a:spLocks noChangeArrowheads="1"/>
        </xdr:cNvSpPr>
      </xdr:nvSpPr>
      <xdr:spPr bwMode="auto">
        <a:xfrm>
          <a:off x="2038350" y="9696450"/>
          <a:ext cx="85093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0" anchor="t" upright="1">
          <a:spAutoFit/>
        </a:bodyPr>
        <a:lstStyle/>
        <a:p>
          <a:pPr algn="ctr" rtl="0">
            <a:defRPr sz="1000"/>
          </a:pPr>
          <a:r>
            <a:rPr lang="ja-JP" altLang="en-US" sz="1400" b="0" i="0" u="none" strike="noStrike" baseline="0">
              <a:solidFill>
                <a:srgbClr val="000000"/>
              </a:solidFill>
              <a:latin typeface="ＭＳ Ｐゴシック"/>
              <a:ea typeface="ＭＳ Ｐゴシック"/>
            </a:rPr>
            <a:t>（電線路B）</a:t>
          </a:r>
        </a:p>
      </xdr:txBody>
    </xdr:sp>
    <xdr:clientData/>
  </xdr:oneCellAnchor>
  <xdr:oneCellAnchor>
    <xdr:from>
      <xdr:col>7</xdr:col>
      <xdr:colOff>571500</xdr:colOff>
      <xdr:row>39</xdr:row>
      <xdr:rowOff>123825</xdr:rowOff>
    </xdr:from>
    <xdr:ext cx="667042" cy="251864"/>
    <xdr:sp macro="" textlink="">
      <xdr:nvSpPr>
        <xdr:cNvPr id="178" name="Text Box 20"/>
        <xdr:cNvSpPr txBox="1">
          <a:spLocks noChangeArrowheads="1"/>
        </xdr:cNvSpPr>
      </xdr:nvSpPr>
      <xdr:spPr bwMode="auto">
        <a:xfrm>
          <a:off x="3495675" y="9696450"/>
          <a:ext cx="66704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電線路C</a:t>
          </a:r>
        </a:p>
      </xdr:txBody>
    </xdr:sp>
    <xdr:clientData/>
  </xdr:oneCellAnchor>
  <xdr:twoCellAnchor>
    <xdr:from>
      <xdr:col>7</xdr:col>
      <xdr:colOff>209550</xdr:colOff>
      <xdr:row>38</xdr:row>
      <xdr:rowOff>57150</xdr:rowOff>
    </xdr:from>
    <xdr:to>
      <xdr:col>9</xdr:col>
      <xdr:colOff>247650</xdr:colOff>
      <xdr:row>38</xdr:row>
      <xdr:rowOff>57150</xdr:rowOff>
    </xdr:to>
    <xdr:sp macro="" textlink="">
      <xdr:nvSpPr>
        <xdr:cNvPr id="179" name="Line 21"/>
        <xdr:cNvSpPr>
          <a:spLocks noChangeShapeType="1"/>
        </xdr:cNvSpPr>
      </xdr:nvSpPr>
      <xdr:spPr bwMode="auto">
        <a:xfrm>
          <a:off x="3133725" y="9382125"/>
          <a:ext cx="1352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523875</xdr:colOff>
      <xdr:row>38</xdr:row>
      <xdr:rowOff>57150</xdr:rowOff>
    </xdr:from>
    <xdr:to>
      <xdr:col>7</xdr:col>
      <xdr:colOff>190500</xdr:colOff>
      <xdr:row>38</xdr:row>
      <xdr:rowOff>57150</xdr:rowOff>
    </xdr:to>
    <xdr:sp macro="" textlink="">
      <xdr:nvSpPr>
        <xdr:cNvPr id="180" name="Line 25"/>
        <xdr:cNvSpPr>
          <a:spLocks noChangeShapeType="1"/>
        </xdr:cNvSpPr>
      </xdr:nvSpPr>
      <xdr:spPr bwMode="auto">
        <a:xfrm>
          <a:off x="1743075" y="9382125"/>
          <a:ext cx="1371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371475</xdr:colOff>
      <xdr:row>45</xdr:row>
      <xdr:rowOff>9525</xdr:rowOff>
    </xdr:from>
    <xdr:to>
      <xdr:col>17</xdr:col>
      <xdr:colOff>19050</xdr:colOff>
      <xdr:row>46</xdr:row>
      <xdr:rowOff>114300</xdr:rowOff>
    </xdr:to>
    <xdr:sp macro="" textlink="">
      <xdr:nvSpPr>
        <xdr:cNvPr id="181" name="Text Box 26"/>
        <xdr:cNvSpPr txBox="1">
          <a:spLocks noChangeArrowheads="1"/>
        </xdr:cNvSpPr>
      </xdr:nvSpPr>
      <xdr:spPr bwMode="auto">
        <a:xfrm>
          <a:off x="552450" y="11068050"/>
          <a:ext cx="715327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1400" b="0" i="0" u="none" strike="noStrike" baseline="0">
              <a:solidFill>
                <a:srgbClr val="000000"/>
              </a:solidFill>
              <a:latin typeface="ＭＳ Ｐゴシック"/>
              <a:ea typeface="ＭＳ Ｐゴシック"/>
            </a:rPr>
            <a:t>注1　電線路B、電線路Ｄについては、直列に接続される電線路が無ければ計算不要</a:t>
          </a:r>
        </a:p>
      </xdr:txBody>
    </xdr:sp>
    <xdr:clientData/>
  </xdr:twoCellAnchor>
  <xdr:twoCellAnchor>
    <xdr:from>
      <xdr:col>2</xdr:col>
      <xdr:colOff>19050</xdr:colOff>
      <xdr:row>23</xdr:row>
      <xdr:rowOff>114300</xdr:rowOff>
    </xdr:from>
    <xdr:to>
      <xdr:col>2</xdr:col>
      <xdr:colOff>19050</xdr:colOff>
      <xdr:row>42</xdr:row>
      <xdr:rowOff>219075</xdr:rowOff>
    </xdr:to>
    <xdr:sp macro="" textlink="">
      <xdr:nvSpPr>
        <xdr:cNvPr id="182" name="Line 11"/>
        <xdr:cNvSpPr>
          <a:spLocks noChangeShapeType="1"/>
        </xdr:cNvSpPr>
      </xdr:nvSpPr>
      <xdr:spPr bwMode="auto">
        <a:xfrm>
          <a:off x="581025" y="5724525"/>
          <a:ext cx="0" cy="4810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200025</xdr:colOff>
      <xdr:row>15</xdr:row>
      <xdr:rowOff>95250</xdr:rowOff>
    </xdr:from>
    <xdr:to>
      <xdr:col>7</xdr:col>
      <xdr:colOff>200025</xdr:colOff>
      <xdr:row>41</xdr:row>
      <xdr:rowOff>190500</xdr:rowOff>
    </xdr:to>
    <xdr:sp macro="" textlink="">
      <xdr:nvSpPr>
        <xdr:cNvPr id="183" name="Line 12"/>
        <xdr:cNvSpPr>
          <a:spLocks noChangeShapeType="1"/>
        </xdr:cNvSpPr>
      </xdr:nvSpPr>
      <xdr:spPr bwMode="auto">
        <a:xfrm>
          <a:off x="3124200" y="3724275"/>
          <a:ext cx="0" cy="65341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428625</xdr:colOff>
      <xdr:row>35</xdr:row>
      <xdr:rowOff>200025</xdr:rowOff>
    </xdr:from>
    <xdr:to>
      <xdr:col>10</xdr:col>
      <xdr:colOff>428625</xdr:colOff>
      <xdr:row>43</xdr:row>
      <xdr:rowOff>104775</xdr:rowOff>
    </xdr:to>
    <xdr:sp macro="" textlink="">
      <xdr:nvSpPr>
        <xdr:cNvPr id="184" name="Line 14"/>
        <xdr:cNvSpPr>
          <a:spLocks noChangeShapeType="1"/>
        </xdr:cNvSpPr>
      </xdr:nvSpPr>
      <xdr:spPr bwMode="auto">
        <a:xfrm>
          <a:off x="5429250" y="8782050"/>
          <a:ext cx="0" cy="1885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504825</xdr:colOff>
      <xdr:row>24</xdr:row>
      <xdr:rowOff>85725</xdr:rowOff>
    </xdr:from>
    <xdr:to>
      <xdr:col>3</xdr:col>
      <xdr:colOff>504825</xdr:colOff>
      <xdr:row>40</xdr:row>
      <xdr:rowOff>57150</xdr:rowOff>
    </xdr:to>
    <xdr:sp macro="" textlink="">
      <xdr:nvSpPr>
        <xdr:cNvPr id="185" name="Line 24"/>
        <xdr:cNvSpPr>
          <a:spLocks noChangeShapeType="1"/>
        </xdr:cNvSpPr>
      </xdr:nvSpPr>
      <xdr:spPr bwMode="auto">
        <a:xfrm>
          <a:off x="1724025" y="5943600"/>
          <a:ext cx="0" cy="3933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247650</xdr:colOff>
      <xdr:row>11</xdr:row>
      <xdr:rowOff>161925</xdr:rowOff>
    </xdr:from>
    <xdr:to>
      <xdr:col>9</xdr:col>
      <xdr:colOff>247650</xdr:colOff>
      <xdr:row>40</xdr:row>
      <xdr:rowOff>133350</xdr:rowOff>
    </xdr:to>
    <xdr:sp macro="" textlink="">
      <xdr:nvSpPr>
        <xdr:cNvPr id="186" name="Line 28"/>
        <xdr:cNvSpPr>
          <a:spLocks noChangeShapeType="1"/>
        </xdr:cNvSpPr>
      </xdr:nvSpPr>
      <xdr:spPr bwMode="auto">
        <a:xfrm>
          <a:off x="4486275" y="2800350"/>
          <a:ext cx="0" cy="7153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38</xdr:row>
      <xdr:rowOff>57150</xdr:rowOff>
    </xdr:from>
    <xdr:to>
      <xdr:col>10</xdr:col>
      <xdr:colOff>428625</xdr:colOff>
      <xdr:row>38</xdr:row>
      <xdr:rowOff>57150</xdr:rowOff>
    </xdr:to>
    <xdr:sp macro="" textlink="">
      <xdr:nvSpPr>
        <xdr:cNvPr id="187" name="Line 29"/>
        <xdr:cNvSpPr>
          <a:spLocks noChangeShapeType="1"/>
        </xdr:cNvSpPr>
      </xdr:nvSpPr>
      <xdr:spPr bwMode="auto">
        <a:xfrm>
          <a:off x="4505325" y="9382125"/>
          <a:ext cx="923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9</xdr:col>
      <xdr:colOff>314325</xdr:colOff>
      <xdr:row>39</xdr:row>
      <xdr:rowOff>123825</xdr:rowOff>
    </xdr:from>
    <xdr:ext cx="853054" cy="251864"/>
    <xdr:sp macro="" textlink="">
      <xdr:nvSpPr>
        <xdr:cNvPr id="188" name="Text Box 30"/>
        <xdr:cNvSpPr txBox="1">
          <a:spLocks noChangeArrowheads="1"/>
        </xdr:cNvSpPr>
      </xdr:nvSpPr>
      <xdr:spPr bwMode="auto">
        <a:xfrm>
          <a:off x="4552950" y="9696450"/>
          <a:ext cx="853054"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9144" bIns="0" anchor="t" upright="1">
          <a:spAutoFit/>
        </a:bodyPr>
        <a:lstStyle/>
        <a:p>
          <a:pPr algn="ctr" rtl="0">
            <a:defRPr sz="1000"/>
          </a:pPr>
          <a:r>
            <a:rPr lang="ja-JP" altLang="en-US" sz="1400" b="0" i="0" u="none" strike="noStrike" baseline="0">
              <a:solidFill>
                <a:srgbClr val="000000"/>
              </a:solidFill>
              <a:latin typeface="ＭＳ Ｐゴシック"/>
              <a:ea typeface="ＭＳ Ｐゴシック"/>
            </a:rPr>
            <a:t>（電線路D）</a:t>
          </a:r>
        </a:p>
      </xdr:txBody>
    </xdr:sp>
    <xdr:clientData/>
  </xdr:oneCellAnchor>
  <xdr:twoCellAnchor>
    <xdr:from>
      <xdr:col>2</xdr:col>
      <xdr:colOff>47625</xdr:colOff>
      <xdr:row>37</xdr:row>
      <xdr:rowOff>219075</xdr:rowOff>
    </xdr:from>
    <xdr:to>
      <xdr:col>7</xdr:col>
      <xdr:colOff>209550</xdr:colOff>
      <xdr:row>37</xdr:row>
      <xdr:rowOff>219075</xdr:rowOff>
    </xdr:to>
    <xdr:sp macro="" textlink="">
      <xdr:nvSpPr>
        <xdr:cNvPr id="189" name="Line 52"/>
        <xdr:cNvSpPr>
          <a:spLocks noChangeShapeType="1"/>
        </xdr:cNvSpPr>
      </xdr:nvSpPr>
      <xdr:spPr bwMode="auto">
        <a:xfrm>
          <a:off x="609600" y="9296400"/>
          <a:ext cx="2524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2</xdr:col>
      <xdr:colOff>190500</xdr:colOff>
      <xdr:row>36</xdr:row>
      <xdr:rowOff>123825</xdr:rowOff>
    </xdr:from>
    <xdr:ext cx="1938800" cy="251864"/>
    <xdr:sp macro="" textlink="">
      <xdr:nvSpPr>
        <xdr:cNvPr id="190" name="Text Box 53"/>
        <xdr:cNvSpPr txBox="1">
          <a:spLocks noChangeArrowheads="1"/>
        </xdr:cNvSpPr>
      </xdr:nvSpPr>
      <xdr:spPr bwMode="auto">
        <a:xfrm>
          <a:off x="752475" y="8953500"/>
          <a:ext cx="1938800"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引込口配線の抵抗値： R</a:t>
          </a:r>
          <a:r>
            <a:rPr lang="ja-JP" altLang="en-US" sz="1400" b="0" i="0" u="none" strike="noStrike" baseline="-25000">
              <a:solidFill>
                <a:srgbClr val="000000"/>
              </a:solidFill>
              <a:latin typeface="ＭＳ Ｐゴシック"/>
              <a:ea typeface="ＭＳ Ｐゴシック"/>
            </a:rPr>
            <a:t>a</a:t>
          </a:r>
        </a:p>
      </xdr:txBody>
    </xdr:sp>
    <xdr:clientData/>
  </xdr:oneCellAnchor>
  <xdr:twoCellAnchor>
    <xdr:from>
      <xdr:col>7</xdr:col>
      <xdr:colOff>209550</xdr:colOff>
      <xdr:row>37</xdr:row>
      <xdr:rowOff>219075</xdr:rowOff>
    </xdr:from>
    <xdr:to>
      <xdr:col>10</xdr:col>
      <xdr:colOff>447675</xdr:colOff>
      <xdr:row>37</xdr:row>
      <xdr:rowOff>219075</xdr:rowOff>
    </xdr:to>
    <xdr:sp macro="" textlink="">
      <xdr:nvSpPr>
        <xdr:cNvPr id="191" name="Line 55"/>
        <xdr:cNvSpPr>
          <a:spLocks noChangeShapeType="1"/>
        </xdr:cNvSpPr>
      </xdr:nvSpPr>
      <xdr:spPr bwMode="auto">
        <a:xfrm>
          <a:off x="3133725" y="9296400"/>
          <a:ext cx="23145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42</xdr:col>
      <xdr:colOff>171450</xdr:colOff>
      <xdr:row>4</xdr:row>
      <xdr:rowOff>0</xdr:rowOff>
    </xdr:from>
    <xdr:to>
      <xdr:col>46</xdr:col>
      <xdr:colOff>200025</xdr:colOff>
      <xdr:row>11</xdr:row>
      <xdr:rowOff>85725</xdr:rowOff>
    </xdr:to>
    <xdr:sp macro="" textlink="">
      <xdr:nvSpPr>
        <xdr:cNvPr id="192" name="AutoShape 56"/>
        <xdr:cNvSpPr>
          <a:spLocks noChangeArrowheads="1"/>
        </xdr:cNvSpPr>
      </xdr:nvSpPr>
      <xdr:spPr bwMode="auto">
        <a:xfrm>
          <a:off x="21059775" y="866775"/>
          <a:ext cx="2695575" cy="1857375"/>
        </a:xfrm>
        <a:prstGeom prst="wedgeRoundRectCallout">
          <a:avLst>
            <a:gd name="adj1" fmla="val 18903"/>
            <a:gd name="adj2" fmla="val 72579"/>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lnSpc>
              <a:spcPts val="1700"/>
            </a:lnSpc>
            <a:defRPr sz="1000"/>
          </a:pPr>
          <a:r>
            <a:rPr lang="ja-JP" altLang="en-US" sz="1600" b="0" i="0" u="none" strike="noStrike" baseline="0">
              <a:solidFill>
                <a:srgbClr val="000000"/>
              </a:solidFill>
              <a:latin typeface="ＪＳゴシック"/>
            </a:rPr>
            <a:t>電圧上昇値が2%（100Vの場合：2V、200Vの場合：4V）を超える場合は配線の選定見直しを検討する。</a:t>
          </a:r>
        </a:p>
      </xdr:txBody>
    </xdr:sp>
    <xdr:clientData/>
  </xdr:twoCellAnchor>
  <xdr:twoCellAnchor>
    <xdr:from>
      <xdr:col>1</xdr:col>
      <xdr:colOff>219075</xdr:colOff>
      <xdr:row>78</xdr:row>
      <xdr:rowOff>200025</xdr:rowOff>
    </xdr:from>
    <xdr:to>
      <xdr:col>17</xdr:col>
      <xdr:colOff>0</xdr:colOff>
      <xdr:row>81</xdr:row>
      <xdr:rowOff>47625</xdr:rowOff>
    </xdr:to>
    <xdr:sp macro="" textlink="">
      <xdr:nvSpPr>
        <xdr:cNvPr id="193" name="Text Box 59"/>
        <xdr:cNvSpPr txBox="1">
          <a:spLocks noChangeArrowheads="1"/>
        </xdr:cNvSpPr>
      </xdr:nvSpPr>
      <xdr:spPr bwMode="auto">
        <a:xfrm>
          <a:off x="400050" y="19431000"/>
          <a:ext cx="7286625" cy="590550"/>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600" b="0" i="0" u="none" strike="noStrike" baseline="0">
              <a:solidFill>
                <a:srgbClr val="000000"/>
              </a:solidFill>
              <a:latin typeface="ＪＳゴシック"/>
            </a:rPr>
            <a:t>■　AVR整定にあたっての確認事項（□にチェックをお願いします）</a:t>
          </a:r>
        </a:p>
      </xdr:txBody>
    </xdr:sp>
    <xdr:clientData/>
  </xdr:twoCellAnchor>
  <xdr:twoCellAnchor>
    <xdr:from>
      <xdr:col>1</xdr:col>
      <xdr:colOff>57150</xdr:colOff>
      <xdr:row>47</xdr:row>
      <xdr:rowOff>95250</xdr:rowOff>
    </xdr:from>
    <xdr:to>
      <xdr:col>10</xdr:col>
      <xdr:colOff>390525</xdr:colOff>
      <xdr:row>48</xdr:row>
      <xdr:rowOff>228600</xdr:rowOff>
    </xdr:to>
    <xdr:sp macro="" textlink="">
      <xdr:nvSpPr>
        <xdr:cNvPr id="194" name="Text Box 60"/>
        <xdr:cNvSpPr txBox="1">
          <a:spLocks noChangeArrowheads="1"/>
        </xdr:cNvSpPr>
      </xdr:nvSpPr>
      <xdr:spPr bwMode="auto">
        <a:xfrm>
          <a:off x="238125" y="11649075"/>
          <a:ext cx="5153025" cy="381000"/>
        </a:xfrm>
        <a:prstGeom prst="rect">
          <a:avLst/>
        </a:prstGeom>
        <a:solidFill>
          <a:srgbClr val="FFFFFF"/>
        </a:solidFill>
        <a:ln w="9525">
          <a:solidFill>
            <a:srgbClr val="000000"/>
          </a:solidFill>
          <a:miter lim="800000"/>
          <a:headEnd/>
          <a:tailEnd/>
        </a:ln>
      </xdr:spPr>
      <xdr:txBody>
        <a:bodyPr vertOverflow="clip" wrap="square" lIns="27432" tIns="18288" rIns="0" bIns="18288" anchor="ctr" upright="1"/>
        <a:lstStyle/>
        <a:p>
          <a:pPr algn="l" rtl="0">
            <a:defRPr sz="1000"/>
          </a:pPr>
          <a:r>
            <a:rPr lang="ja-JP" altLang="en-US" sz="1600" b="0" i="0" u="none" strike="noStrike" baseline="0">
              <a:solidFill>
                <a:srgbClr val="000000"/>
              </a:solidFill>
              <a:latin typeface="ＪＳゴシック"/>
            </a:rPr>
            <a:t>■　受電点からPCSまでの電圧上昇値の計算式</a:t>
          </a:r>
        </a:p>
      </xdr:txBody>
    </xdr:sp>
    <xdr:clientData/>
  </xdr:twoCellAnchor>
  <xdr:twoCellAnchor>
    <xdr:from>
      <xdr:col>1</xdr:col>
      <xdr:colOff>171450</xdr:colOff>
      <xdr:row>10</xdr:row>
      <xdr:rowOff>57150</xdr:rowOff>
    </xdr:from>
    <xdr:to>
      <xdr:col>18</xdr:col>
      <xdr:colOff>47625</xdr:colOff>
      <xdr:row>47</xdr:row>
      <xdr:rowOff>19050</xdr:rowOff>
    </xdr:to>
    <xdr:sp macro="" textlink="">
      <xdr:nvSpPr>
        <xdr:cNvPr id="195" name="Rectangle 61"/>
        <xdr:cNvSpPr>
          <a:spLocks noChangeArrowheads="1"/>
        </xdr:cNvSpPr>
      </xdr:nvSpPr>
      <xdr:spPr bwMode="auto">
        <a:xfrm>
          <a:off x="352425" y="2390775"/>
          <a:ext cx="7543800" cy="91821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390525</xdr:colOff>
      <xdr:row>61</xdr:row>
      <xdr:rowOff>95250</xdr:rowOff>
    </xdr:from>
    <xdr:to>
      <xdr:col>8</xdr:col>
      <xdr:colOff>533400</xdr:colOff>
      <xdr:row>61</xdr:row>
      <xdr:rowOff>95250</xdr:rowOff>
    </xdr:to>
    <xdr:sp macro="" textlink="">
      <xdr:nvSpPr>
        <xdr:cNvPr id="196" name="Line 62"/>
        <xdr:cNvSpPr>
          <a:spLocks noChangeShapeType="1"/>
        </xdr:cNvSpPr>
      </xdr:nvSpPr>
      <xdr:spPr bwMode="auto">
        <a:xfrm>
          <a:off x="2428875" y="15116175"/>
          <a:ext cx="168592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62</xdr:row>
      <xdr:rowOff>95250</xdr:rowOff>
    </xdr:from>
    <xdr:to>
      <xdr:col>8</xdr:col>
      <xdr:colOff>504825</xdr:colOff>
      <xdr:row>62</xdr:row>
      <xdr:rowOff>95250</xdr:rowOff>
    </xdr:to>
    <xdr:sp macro="" textlink="">
      <xdr:nvSpPr>
        <xdr:cNvPr id="197" name="Line 63"/>
        <xdr:cNvSpPr>
          <a:spLocks noChangeShapeType="1"/>
        </xdr:cNvSpPr>
      </xdr:nvSpPr>
      <xdr:spPr bwMode="auto">
        <a:xfrm>
          <a:off x="3829050" y="15363825"/>
          <a:ext cx="257175"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533400</xdr:colOff>
      <xdr:row>63</xdr:row>
      <xdr:rowOff>95250</xdr:rowOff>
    </xdr:from>
    <xdr:to>
      <xdr:col>8</xdr:col>
      <xdr:colOff>533400</xdr:colOff>
      <xdr:row>63</xdr:row>
      <xdr:rowOff>95250</xdr:rowOff>
    </xdr:to>
    <xdr:sp macro="" textlink="">
      <xdr:nvSpPr>
        <xdr:cNvPr id="198" name="Line 64"/>
        <xdr:cNvSpPr>
          <a:spLocks noChangeShapeType="1"/>
        </xdr:cNvSpPr>
      </xdr:nvSpPr>
      <xdr:spPr bwMode="auto">
        <a:xfrm>
          <a:off x="1752600" y="15611475"/>
          <a:ext cx="2362200" cy="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10</xdr:col>
      <xdr:colOff>228600</xdr:colOff>
      <xdr:row>38</xdr:row>
      <xdr:rowOff>123825</xdr:rowOff>
    </xdr:from>
    <xdr:to>
      <xdr:col>10</xdr:col>
      <xdr:colOff>476250</xdr:colOff>
      <xdr:row>39</xdr:row>
      <xdr:rowOff>95250</xdr:rowOff>
    </xdr:to>
    <xdr:sp macro="" textlink="">
      <xdr:nvSpPr>
        <xdr:cNvPr id="199" name="Text Box 65"/>
        <xdr:cNvSpPr txBox="1">
          <a:spLocks noChangeArrowheads="1"/>
        </xdr:cNvSpPr>
      </xdr:nvSpPr>
      <xdr:spPr bwMode="auto">
        <a:xfrm>
          <a:off x="5229225" y="9448800"/>
          <a:ext cx="24765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注1</a:t>
          </a:r>
        </a:p>
      </xdr:txBody>
    </xdr:sp>
    <xdr:clientData/>
  </xdr:twoCellAnchor>
  <xdr:twoCellAnchor>
    <xdr:from>
      <xdr:col>5</xdr:col>
      <xdr:colOff>647700</xdr:colOff>
      <xdr:row>38</xdr:row>
      <xdr:rowOff>133350</xdr:rowOff>
    </xdr:from>
    <xdr:to>
      <xdr:col>7</xdr:col>
      <xdr:colOff>0</xdr:colOff>
      <xdr:row>39</xdr:row>
      <xdr:rowOff>114300</xdr:rowOff>
    </xdr:to>
    <xdr:sp macro="" textlink="">
      <xdr:nvSpPr>
        <xdr:cNvPr id="200" name="Text Box 66"/>
        <xdr:cNvSpPr txBox="1">
          <a:spLocks noChangeArrowheads="1"/>
        </xdr:cNvSpPr>
      </xdr:nvSpPr>
      <xdr:spPr bwMode="auto">
        <a:xfrm>
          <a:off x="2686050" y="9458325"/>
          <a:ext cx="238125"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注1</a:t>
          </a:r>
        </a:p>
      </xdr:txBody>
    </xdr:sp>
    <xdr:clientData/>
  </xdr:twoCellAnchor>
  <xdr:twoCellAnchor>
    <xdr:from>
      <xdr:col>18</xdr:col>
      <xdr:colOff>123825</xdr:colOff>
      <xdr:row>10</xdr:row>
      <xdr:rowOff>0</xdr:rowOff>
    </xdr:from>
    <xdr:to>
      <xdr:col>18</xdr:col>
      <xdr:colOff>123825</xdr:colOff>
      <xdr:row>47</xdr:row>
      <xdr:rowOff>28575</xdr:rowOff>
    </xdr:to>
    <xdr:sp macro="" textlink="">
      <xdr:nvSpPr>
        <xdr:cNvPr id="201" name="Line 271"/>
        <xdr:cNvSpPr>
          <a:spLocks noChangeShapeType="1"/>
        </xdr:cNvSpPr>
      </xdr:nvSpPr>
      <xdr:spPr bwMode="auto">
        <a:xfrm>
          <a:off x="7972425" y="2333625"/>
          <a:ext cx="0" cy="924877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38100</xdr:colOff>
      <xdr:row>25</xdr:row>
      <xdr:rowOff>66675</xdr:rowOff>
    </xdr:from>
    <xdr:to>
      <xdr:col>3</xdr:col>
      <xdr:colOff>638175</xdr:colOff>
      <xdr:row>25</xdr:row>
      <xdr:rowOff>66675</xdr:rowOff>
    </xdr:to>
    <xdr:sp macro="" textlink="">
      <xdr:nvSpPr>
        <xdr:cNvPr id="202" name="Line 8"/>
        <xdr:cNvSpPr>
          <a:spLocks noChangeShapeType="1"/>
        </xdr:cNvSpPr>
      </xdr:nvSpPr>
      <xdr:spPr bwMode="auto">
        <a:xfrm>
          <a:off x="600075" y="6172200"/>
          <a:ext cx="12573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123825</xdr:colOff>
      <xdr:row>11</xdr:row>
      <xdr:rowOff>228600</xdr:rowOff>
    </xdr:from>
    <xdr:to>
      <xdr:col>7</xdr:col>
      <xdr:colOff>485775</xdr:colOff>
      <xdr:row>37</xdr:row>
      <xdr:rowOff>28575</xdr:rowOff>
    </xdr:to>
    <xdr:sp macro="" textlink="">
      <xdr:nvSpPr>
        <xdr:cNvPr id="203" name="Rectangle 9"/>
        <xdr:cNvSpPr>
          <a:spLocks noChangeArrowheads="1"/>
        </xdr:cNvSpPr>
      </xdr:nvSpPr>
      <xdr:spPr bwMode="auto">
        <a:xfrm>
          <a:off x="2819400" y="2867025"/>
          <a:ext cx="590550" cy="6238875"/>
        </a:xfrm>
        <a:prstGeom prst="rect">
          <a:avLst/>
        </a:prstGeom>
        <a:solidFill>
          <a:srgbClr xmlns:mc="http://schemas.openxmlformats.org/markup-compatibility/2006" xmlns:a14="http://schemas.microsoft.com/office/drawing/2010/main" val="CCCCFF" mc:Ignorable="a14" a14:legacySpreadsheetColorIndex="31"/>
        </a:solidFill>
        <a:ln w="9525">
          <a:solidFill>
            <a:srgbClr val="000000"/>
          </a:solidFill>
          <a:miter lim="800000"/>
          <a:headEnd/>
          <a:tailEnd/>
        </a:ln>
      </xdr:spPr>
      <xdr:txBody>
        <a:bodyPr vertOverflow="clip" vert="wordArtVertRtl" wrap="square" lIns="91440" tIns="45720" rIns="91440" bIns="45720" anchor="ctr" upright="1"/>
        <a:lstStyle/>
        <a:p>
          <a:pPr algn="ctr" rtl="0">
            <a:defRPr sz="1000"/>
          </a:pPr>
          <a:r>
            <a:rPr lang="ja-JP" altLang="en-US" sz="1600" b="0" i="0" u="none" strike="noStrike" baseline="0">
              <a:solidFill>
                <a:srgbClr val="000000"/>
              </a:solidFill>
              <a:latin typeface="ＪＳゴシック"/>
            </a:rPr>
            <a:t>分電盤</a:t>
          </a:r>
        </a:p>
      </xdr:txBody>
    </xdr:sp>
    <xdr:clientData/>
  </xdr:twoCellAnchor>
  <xdr:twoCellAnchor>
    <xdr:from>
      <xdr:col>7</xdr:col>
      <xdr:colOff>495300</xdr:colOff>
      <xdr:row>15</xdr:row>
      <xdr:rowOff>85725</xdr:rowOff>
    </xdr:from>
    <xdr:to>
      <xdr:col>9</xdr:col>
      <xdr:colOff>276225</xdr:colOff>
      <xdr:row>15</xdr:row>
      <xdr:rowOff>85725</xdr:rowOff>
    </xdr:to>
    <xdr:sp macro="" textlink="">
      <xdr:nvSpPr>
        <xdr:cNvPr id="204" name="Line 10"/>
        <xdr:cNvSpPr>
          <a:spLocks noChangeShapeType="1"/>
        </xdr:cNvSpPr>
      </xdr:nvSpPr>
      <xdr:spPr bwMode="auto">
        <a:xfrm>
          <a:off x="3419475" y="37147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oneCellAnchor>
    <xdr:from>
      <xdr:col>2</xdr:col>
      <xdr:colOff>0</xdr:colOff>
      <xdr:row>22</xdr:row>
      <xdr:rowOff>123825</xdr:rowOff>
    </xdr:from>
    <xdr:ext cx="547842" cy="251864"/>
    <xdr:sp macro="" textlink="">
      <xdr:nvSpPr>
        <xdr:cNvPr id="205" name="Text Box 17"/>
        <xdr:cNvSpPr txBox="1">
          <a:spLocks noChangeArrowheads="1"/>
        </xdr:cNvSpPr>
      </xdr:nvSpPr>
      <xdr:spPr bwMode="auto">
        <a:xfrm>
          <a:off x="561975" y="5486400"/>
          <a:ext cx="54784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受電点</a:t>
          </a:r>
        </a:p>
      </xdr:txBody>
    </xdr:sp>
    <xdr:clientData/>
  </xdr:oneCellAnchor>
  <xdr:twoCellAnchor>
    <xdr:from>
      <xdr:col>4</xdr:col>
      <xdr:colOff>28575</xdr:colOff>
      <xdr:row>25</xdr:row>
      <xdr:rowOff>66675</xdr:rowOff>
    </xdr:from>
    <xdr:to>
      <xdr:col>6</xdr:col>
      <xdr:colOff>123825</xdr:colOff>
      <xdr:row>25</xdr:row>
      <xdr:rowOff>66675</xdr:rowOff>
    </xdr:to>
    <xdr:sp macro="" textlink="">
      <xdr:nvSpPr>
        <xdr:cNvPr id="206" name="Line 22"/>
        <xdr:cNvSpPr>
          <a:spLocks noChangeShapeType="1"/>
        </xdr:cNvSpPr>
      </xdr:nvSpPr>
      <xdr:spPr bwMode="auto">
        <a:xfrm>
          <a:off x="1905000" y="6172200"/>
          <a:ext cx="914400"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438150</xdr:colOff>
      <xdr:row>24</xdr:row>
      <xdr:rowOff>228600</xdr:rowOff>
    </xdr:from>
    <xdr:to>
      <xdr:col>3</xdr:col>
      <xdr:colOff>590550</xdr:colOff>
      <xdr:row>25</xdr:row>
      <xdr:rowOff>123825</xdr:rowOff>
    </xdr:to>
    <xdr:sp macro="" textlink="">
      <xdr:nvSpPr>
        <xdr:cNvPr id="207" name="Oval 23"/>
        <xdr:cNvSpPr>
          <a:spLocks noChangeArrowheads="1"/>
        </xdr:cNvSpPr>
      </xdr:nvSpPr>
      <xdr:spPr bwMode="auto">
        <a:xfrm>
          <a:off x="1657350" y="6086475"/>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314325</xdr:colOff>
      <xdr:row>15</xdr:row>
      <xdr:rowOff>85725</xdr:rowOff>
    </xdr:from>
    <xdr:to>
      <xdr:col>10</xdr:col>
      <xdr:colOff>476250</xdr:colOff>
      <xdr:row>15</xdr:row>
      <xdr:rowOff>85725</xdr:rowOff>
    </xdr:to>
    <xdr:sp macro="" textlink="">
      <xdr:nvSpPr>
        <xdr:cNvPr id="208" name="Line 27"/>
        <xdr:cNvSpPr>
          <a:spLocks noChangeShapeType="1"/>
        </xdr:cNvSpPr>
      </xdr:nvSpPr>
      <xdr:spPr bwMode="auto">
        <a:xfrm>
          <a:off x="4552950" y="37147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485775</xdr:colOff>
      <xdr:row>12</xdr:row>
      <xdr:rowOff>142875</xdr:rowOff>
    </xdr:from>
    <xdr:to>
      <xdr:col>9</xdr:col>
      <xdr:colOff>266700</xdr:colOff>
      <xdr:row>12</xdr:row>
      <xdr:rowOff>142875</xdr:rowOff>
    </xdr:to>
    <xdr:sp macro="" textlink="">
      <xdr:nvSpPr>
        <xdr:cNvPr id="209" name="Line 32"/>
        <xdr:cNvSpPr>
          <a:spLocks noChangeShapeType="1"/>
        </xdr:cNvSpPr>
      </xdr:nvSpPr>
      <xdr:spPr bwMode="auto">
        <a:xfrm>
          <a:off x="3409950" y="30289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12</xdr:row>
      <xdr:rowOff>142875</xdr:rowOff>
    </xdr:from>
    <xdr:to>
      <xdr:col>10</xdr:col>
      <xdr:colOff>476250</xdr:colOff>
      <xdr:row>12</xdr:row>
      <xdr:rowOff>142875</xdr:rowOff>
    </xdr:to>
    <xdr:sp macro="" textlink="">
      <xdr:nvSpPr>
        <xdr:cNvPr id="210" name="Line 34"/>
        <xdr:cNvSpPr>
          <a:spLocks noChangeShapeType="1"/>
        </xdr:cNvSpPr>
      </xdr:nvSpPr>
      <xdr:spPr bwMode="auto">
        <a:xfrm>
          <a:off x="4552950" y="30289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10</xdr:col>
      <xdr:colOff>390525</xdr:colOff>
      <xdr:row>10</xdr:row>
      <xdr:rowOff>114300</xdr:rowOff>
    </xdr:from>
    <xdr:to>
      <xdr:col>13</xdr:col>
      <xdr:colOff>190500</xdr:colOff>
      <xdr:row>35</xdr:row>
      <xdr:rowOff>238125</xdr:rowOff>
    </xdr:to>
    <xdr:sp macro="" textlink="">
      <xdr:nvSpPr>
        <xdr:cNvPr id="211" name="Rectangle 36"/>
        <xdr:cNvSpPr>
          <a:spLocks noChangeArrowheads="1"/>
        </xdr:cNvSpPr>
      </xdr:nvSpPr>
      <xdr:spPr bwMode="auto">
        <a:xfrm>
          <a:off x="5391150" y="2447925"/>
          <a:ext cx="1276350" cy="6372225"/>
        </a:xfrm>
        <a:prstGeom prst="rect">
          <a:avLst/>
        </a:prstGeom>
        <a:noFill/>
        <a:ln w="9525">
          <a:solidFill>
            <a:srgbClr xmlns:mc="http://schemas.openxmlformats.org/markup-compatibility/2006" xmlns:a14="http://schemas.microsoft.com/office/drawing/2010/main" val="000000" mc:Ignorable="a14" a14:legacySpreadsheetColorIndex="64"/>
          </a:solidFill>
          <a:prstDash val="dash"/>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oneCellAnchor>
    <xdr:from>
      <xdr:col>10</xdr:col>
      <xdr:colOff>381000</xdr:colOff>
      <xdr:row>11</xdr:row>
      <xdr:rowOff>0</xdr:rowOff>
    </xdr:from>
    <xdr:ext cx="436979" cy="251864"/>
    <xdr:sp macro="" textlink="">
      <xdr:nvSpPr>
        <xdr:cNvPr id="212" name="Text Box 33"/>
        <xdr:cNvSpPr txBox="1">
          <a:spLocks noChangeArrowheads="1"/>
        </xdr:cNvSpPr>
      </xdr:nvSpPr>
      <xdr:spPr bwMode="auto">
        <a:xfrm>
          <a:off x="5381625" y="263842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PCS1</a:t>
          </a:r>
        </a:p>
      </xdr:txBody>
    </xdr:sp>
    <xdr:clientData/>
  </xdr:oneCellAnchor>
  <xdr:twoCellAnchor>
    <xdr:from>
      <xdr:col>10</xdr:col>
      <xdr:colOff>428625</xdr:colOff>
      <xdr:row>11</xdr:row>
      <xdr:rowOff>228600</xdr:rowOff>
    </xdr:from>
    <xdr:to>
      <xdr:col>11</xdr:col>
      <xdr:colOff>104775</xdr:colOff>
      <xdr:row>13</xdr:row>
      <xdr:rowOff>47625</xdr:rowOff>
    </xdr:to>
    <xdr:sp macro="" textlink="">
      <xdr:nvSpPr>
        <xdr:cNvPr id="213" name="Rectangle 35"/>
        <xdr:cNvSpPr>
          <a:spLocks noChangeArrowheads="1"/>
        </xdr:cNvSpPr>
      </xdr:nvSpPr>
      <xdr:spPr bwMode="auto">
        <a:xfrm>
          <a:off x="5429250" y="28670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9525</xdr:colOff>
      <xdr:row>12</xdr:row>
      <xdr:rowOff>0</xdr:rowOff>
    </xdr:from>
    <xdr:to>
      <xdr:col>18</xdr:col>
      <xdr:colOff>0</xdr:colOff>
      <xdr:row>13</xdr:row>
      <xdr:rowOff>0</xdr:rowOff>
    </xdr:to>
    <xdr:sp macro="" textlink="">
      <xdr:nvSpPr>
        <xdr:cNvPr id="214" name="Text Box 37"/>
        <xdr:cNvSpPr txBox="1">
          <a:spLocks noChangeArrowheads="1"/>
        </xdr:cNvSpPr>
      </xdr:nvSpPr>
      <xdr:spPr bwMode="auto">
        <a:xfrm>
          <a:off x="6715125" y="2886075"/>
          <a:ext cx="11334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発電容量P1kW</a:t>
          </a:r>
        </a:p>
      </xdr:txBody>
    </xdr:sp>
    <xdr:clientData/>
  </xdr:twoCellAnchor>
  <xdr:twoCellAnchor>
    <xdr:from>
      <xdr:col>12</xdr:col>
      <xdr:colOff>190500</xdr:colOff>
      <xdr:row>11</xdr:row>
      <xdr:rowOff>238125</xdr:rowOff>
    </xdr:from>
    <xdr:to>
      <xdr:col>13</xdr:col>
      <xdr:colOff>142875</xdr:colOff>
      <xdr:row>13</xdr:row>
      <xdr:rowOff>47625</xdr:rowOff>
    </xdr:to>
    <xdr:grpSp>
      <xdr:nvGrpSpPr>
        <xdr:cNvPr id="215" name="Group 38"/>
        <xdr:cNvGrpSpPr>
          <a:grpSpLocks/>
        </xdr:cNvGrpSpPr>
      </xdr:nvGrpSpPr>
      <xdr:grpSpPr bwMode="auto">
        <a:xfrm flipH="1">
          <a:off x="6010275" y="2876550"/>
          <a:ext cx="609600" cy="304800"/>
          <a:chOff x="691" y="224"/>
          <a:chExt cx="58" cy="19"/>
        </a:xfrm>
      </xdr:grpSpPr>
      <xdr:sp macro="" textlink="">
        <xdr:nvSpPr>
          <xdr:cNvPr id="216" name="Freeform 39"/>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7" name="Freeform 40"/>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8" name="Freeform 41"/>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9" name="Freeform 42"/>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114300</xdr:colOff>
      <xdr:row>12</xdr:row>
      <xdr:rowOff>142875</xdr:rowOff>
    </xdr:from>
    <xdr:to>
      <xdr:col>12</xdr:col>
      <xdr:colOff>390525</xdr:colOff>
      <xdr:row>12</xdr:row>
      <xdr:rowOff>142875</xdr:rowOff>
    </xdr:to>
    <xdr:sp macro="" textlink="">
      <xdr:nvSpPr>
        <xdr:cNvPr id="220" name="Line 48"/>
        <xdr:cNvSpPr>
          <a:spLocks noChangeShapeType="1"/>
        </xdr:cNvSpPr>
      </xdr:nvSpPr>
      <xdr:spPr bwMode="auto">
        <a:xfrm>
          <a:off x="5772150" y="30289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11</xdr:row>
      <xdr:rowOff>0</xdr:rowOff>
    </xdr:from>
    <xdr:ext cx="323422" cy="251864"/>
    <xdr:sp macro="" textlink="">
      <xdr:nvSpPr>
        <xdr:cNvPr id="221" name="Text Box 50"/>
        <xdr:cNvSpPr txBox="1">
          <a:spLocks noChangeArrowheads="1"/>
        </xdr:cNvSpPr>
      </xdr:nvSpPr>
      <xdr:spPr bwMode="auto">
        <a:xfrm>
          <a:off x="6200775" y="263842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PV1</a:t>
          </a:r>
        </a:p>
      </xdr:txBody>
    </xdr:sp>
    <xdr:clientData/>
  </xdr:oneCellAnchor>
  <xdr:oneCellAnchor>
    <xdr:from>
      <xdr:col>8</xdr:col>
      <xdr:colOff>190500</xdr:colOff>
      <xdr:row>11</xdr:row>
      <xdr:rowOff>0</xdr:rowOff>
    </xdr:from>
    <xdr:ext cx="944105" cy="251864"/>
    <xdr:sp macro="" textlink="">
      <xdr:nvSpPr>
        <xdr:cNvPr id="222" name="Text Box 54"/>
        <xdr:cNvSpPr txBox="1">
          <a:spLocks noChangeArrowheads="1"/>
        </xdr:cNvSpPr>
      </xdr:nvSpPr>
      <xdr:spPr bwMode="auto">
        <a:xfrm>
          <a:off x="3771900" y="2638425"/>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発電電流Ig1</a:t>
          </a:r>
        </a:p>
      </xdr:txBody>
    </xdr:sp>
    <xdr:clientData/>
  </xdr:oneCellAnchor>
  <xdr:twoCellAnchor>
    <xdr:from>
      <xdr:col>7</xdr:col>
      <xdr:colOff>485775</xdr:colOff>
      <xdr:row>17</xdr:row>
      <xdr:rowOff>123825</xdr:rowOff>
    </xdr:from>
    <xdr:to>
      <xdr:col>9</xdr:col>
      <xdr:colOff>266700</xdr:colOff>
      <xdr:row>17</xdr:row>
      <xdr:rowOff>123825</xdr:rowOff>
    </xdr:to>
    <xdr:sp macro="" textlink="">
      <xdr:nvSpPr>
        <xdr:cNvPr id="223" name="Line 133"/>
        <xdr:cNvSpPr>
          <a:spLocks noChangeShapeType="1"/>
        </xdr:cNvSpPr>
      </xdr:nvSpPr>
      <xdr:spPr bwMode="auto">
        <a:xfrm>
          <a:off x="3409950" y="42481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304800</xdr:colOff>
      <xdr:row>17</xdr:row>
      <xdr:rowOff>123825</xdr:rowOff>
    </xdr:from>
    <xdr:to>
      <xdr:col>10</xdr:col>
      <xdr:colOff>466725</xdr:colOff>
      <xdr:row>17</xdr:row>
      <xdr:rowOff>123825</xdr:rowOff>
    </xdr:to>
    <xdr:sp macro="" textlink="">
      <xdr:nvSpPr>
        <xdr:cNvPr id="224" name="Line 135"/>
        <xdr:cNvSpPr>
          <a:spLocks noChangeShapeType="1"/>
        </xdr:cNvSpPr>
      </xdr:nvSpPr>
      <xdr:spPr bwMode="auto">
        <a:xfrm>
          <a:off x="4543425" y="42481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20</xdr:row>
      <xdr:rowOff>66675</xdr:rowOff>
    </xdr:from>
    <xdr:to>
      <xdr:col>9</xdr:col>
      <xdr:colOff>276225</xdr:colOff>
      <xdr:row>20</xdr:row>
      <xdr:rowOff>66675</xdr:rowOff>
    </xdr:to>
    <xdr:sp macro="" textlink="">
      <xdr:nvSpPr>
        <xdr:cNvPr id="225" name="Line 145"/>
        <xdr:cNvSpPr>
          <a:spLocks noChangeShapeType="1"/>
        </xdr:cNvSpPr>
      </xdr:nvSpPr>
      <xdr:spPr bwMode="auto">
        <a:xfrm>
          <a:off x="3419475" y="49339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20</xdr:row>
      <xdr:rowOff>66675</xdr:rowOff>
    </xdr:from>
    <xdr:to>
      <xdr:col>10</xdr:col>
      <xdr:colOff>476250</xdr:colOff>
      <xdr:row>20</xdr:row>
      <xdr:rowOff>66675</xdr:rowOff>
    </xdr:to>
    <xdr:sp macro="" textlink="">
      <xdr:nvSpPr>
        <xdr:cNvPr id="226" name="Line 147"/>
        <xdr:cNvSpPr>
          <a:spLocks noChangeShapeType="1"/>
        </xdr:cNvSpPr>
      </xdr:nvSpPr>
      <xdr:spPr bwMode="auto">
        <a:xfrm>
          <a:off x="4552950" y="49339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504825</xdr:colOff>
      <xdr:row>32</xdr:row>
      <xdr:rowOff>47625</xdr:rowOff>
    </xdr:from>
    <xdr:to>
      <xdr:col>9</xdr:col>
      <xdr:colOff>285750</xdr:colOff>
      <xdr:row>32</xdr:row>
      <xdr:rowOff>47625</xdr:rowOff>
    </xdr:to>
    <xdr:sp macro="" textlink="">
      <xdr:nvSpPr>
        <xdr:cNvPr id="227" name="Line 157"/>
        <xdr:cNvSpPr>
          <a:spLocks noChangeShapeType="1"/>
        </xdr:cNvSpPr>
      </xdr:nvSpPr>
      <xdr:spPr bwMode="auto">
        <a:xfrm>
          <a:off x="3429000" y="788670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32</xdr:row>
      <xdr:rowOff>47625</xdr:rowOff>
    </xdr:from>
    <xdr:to>
      <xdr:col>10</xdr:col>
      <xdr:colOff>485775</xdr:colOff>
      <xdr:row>32</xdr:row>
      <xdr:rowOff>47625</xdr:rowOff>
    </xdr:to>
    <xdr:sp macro="" textlink="">
      <xdr:nvSpPr>
        <xdr:cNvPr id="228" name="Line 159"/>
        <xdr:cNvSpPr>
          <a:spLocks noChangeShapeType="1"/>
        </xdr:cNvSpPr>
      </xdr:nvSpPr>
      <xdr:spPr bwMode="auto">
        <a:xfrm>
          <a:off x="4562475" y="788670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495300</xdr:colOff>
      <xdr:row>22</xdr:row>
      <xdr:rowOff>123825</xdr:rowOff>
    </xdr:from>
    <xdr:to>
      <xdr:col>9</xdr:col>
      <xdr:colOff>276225</xdr:colOff>
      <xdr:row>22</xdr:row>
      <xdr:rowOff>123825</xdr:rowOff>
    </xdr:to>
    <xdr:sp macro="" textlink="">
      <xdr:nvSpPr>
        <xdr:cNvPr id="229" name="Line 161"/>
        <xdr:cNvSpPr>
          <a:spLocks noChangeShapeType="1"/>
        </xdr:cNvSpPr>
      </xdr:nvSpPr>
      <xdr:spPr bwMode="auto">
        <a:xfrm>
          <a:off x="3419475" y="548640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323850</xdr:colOff>
      <xdr:row>22</xdr:row>
      <xdr:rowOff>123825</xdr:rowOff>
    </xdr:from>
    <xdr:to>
      <xdr:col>10</xdr:col>
      <xdr:colOff>485775</xdr:colOff>
      <xdr:row>22</xdr:row>
      <xdr:rowOff>123825</xdr:rowOff>
    </xdr:to>
    <xdr:sp macro="" textlink="">
      <xdr:nvSpPr>
        <xdr:cNvPr id="230" name="Line 163"/>
        <xdr:cNvSpPr>
          <a:spLocks noChangeShapeType="1"/>
        </xdr:cNvSpPr>
      </xdr:nvSpPr>
      <xdr:spPr bwMode="auto">
        <a:xfrm>
          <a:off x="4562475" y="548640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7</xdr:col>
      <xdr:colOff>514350</xdr:colOff>
      <xdr:row>34</xdr:row>
      <xdr:rowOff>104775</xdr:rowOff>
    </xdr:from>
    <xdr:to>
      <xdr:col>9</xdr:col>
      <xdr:colOff>295275</xdr:colOff>
      <xdr:row>34</xdr:row>
      <xdr:rowOff>104775</xdr:rowOff>
    </xdr:to>
    <xdr:sp macro="" textlink="">
      <xdr:nvSpPr>
        <xdr:cNvPr id="231" name="Line 218"/>
        <xdr:cNvSpPr>
          <a:spLocks noChangeShapeType="1"/>
        </xdr:cNvSpPr>
      </xdr:nvSpPr>
      <xdr:spPr bwMode="auto">
        <a:xfrm>
          <a:off x="3438525" y="8439150"/>
          <a:ext cx="109537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9</xdr:col>
      <xdr:colOff>333375</xdr:colOff>
      <xdr:row>34</xdr:row>
      <xdr:rowOff>104775</xdr:rowOff>
    </xdr:from>
    <xdr:to>
      <xdr:col>10</xdr:col>
      <xdr:colOff>495300</xdr:colOff>
      <xdr:row>34</xdr:row>
      <xdr:rowOff>104775</xdr:rowOff>
    </xdr:to>
    <xdr:sp macro="" textlink="">
      <xdr:nvSpPr>
        <xdr:cNvPr id="232" name="Line 220"/>
        <xdr:cNvSpPr>
          <a:spLocks noChangeShapeType="1"/>
        </xdr:cNvSpPr>
      </xdr:nvSpPr>
      <xdr:spPr bwMode="auto">
        <a:xfrm>
          <a:off x="4572000" y="8439150"/>
          <a:ext cx="923925" cy="0"/>
        </a:xfrm>
        <a:prstGeom prst="line">
          <a:avLst/>
        </a:prstGeom>
        <a:noFill/>
        <a:ln w="28575">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12</xdr:col>
      <xdr:colOff>228600</xdr:colOff>
      <xdr:row>36</xdr:row>
      <xdr:rowOff>228600</xdr:rowOff>
    </xdr:from>
    <xdr:to>
      <xdr:col>16</xdr:col>
      <xdr:colOff>114300</xdr:colOff>
      <xdr:row>38</xdr:row>
      <xdr:rowOff>47625</xdr:rowOff>
    </xdr:to>
    <xdr:sp macro="" textlink="">
      <xdr:nvSpPr>
        <xdr:cNvPr id="233" name="Text Box 238"/>
        <xdr:cNvSpPr txBox="1">
          <a:spLocks noChangeArrowheads="1"/>
        </xdr:cNvSpPr>
      </xdr:nvSpPr>
      <xdr:spPr bwMode="auto">
        <a:xfrm>
          <a:off x="6048375" y="9058275"/>
          <a:ext cx="1590675" cy="3143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defRPr sz="1000"/>
          </a:pPr>
          <a:r>
            <a:rPr lang="ja-JP" altLang="en-US" sz="1400" b="0" i="0" u="none" strike="noStrike" baseline="0">
              <a:solidFill>
                <a:srgbClr val="000000"/>
              </a:solidFill>
              <a:latin typeface="ＭＳ Ｐゴシック"/>
              <a:ea typeface="ＭＳ Ｐゴシック"/>
            </a:rPr>
            <a:t>合計発電容量PtkW</a:t>
          </a:r>
        </a:p>
      </xdr:txBody>
    </xdr:sp>
    <xdr:clientData/>
  </xdr:twoCellAnchor>
  <xdr:oneCellAnchor>
    <xdr:from>
      <xdr:col>10</xdr:col>
      <xdr:colOff>0</xdr:colOff>
      <xdr:row>14</xdr:row>
      <xdr:rowOff>0</xdr:rowOff>
    </xdr:from>
    <xdr:ext cx="295402" cy="251864"/>
    <xdr:sp macro="" textlink="">
      <xdr:nvSpPr>
        <xdr:cNvPr id="234" name="Text Box 239"/>
        <xdr:cNvSpPr txBox="1">
          <a:spLocks noChangeArrowheads="1"/>
        </xdr:cNvSpPr>
      </xdr:nvSpPr>
      <xdr:spPr bwMode="auto">
        <a:xfrm>
          <a:off x="5000625" y="3381375"/>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b2</a:t>
          </a:r>
        </a:p>
      </xdr:txBody>
    </xdr:sp>
    <xdr:clientData/>
  </xdr:oneCellAnchor>
  <xdr:oneCellAnchor>
    <xdr:from>
      <xdr:col>10</xdr:col>
      <xdr:colOff>0</xdr:colOff>
      <xdr:row>16</xdr:row>
      <xdr:rowOff>123825</xdr:rowOff>
    </xdr:from>
    <xdr:ext cx="295402" cy="251864"/>
    <xdr:sp macro="" textlink="">
      <xdr:nvSpPr>
        <xdr:cNvPr id="235" name="Text Box 240"/>
        <xdr:cNvSpPr txBox="1">
          <a:spLocks noChangeArrowheads="1"/>
        </xdr:cNvSpPr>
      </xdr:nvSpPr>
      <xdr:spPr bwMode="auto">
        <a:xfrm>
          <a:off x="5000625" y="4000500"/>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b3</a:t>
          </a:r>
        </a:p>
      </xdr:txBody>
    </xdr:sp>
    <xdr:clientData/>
  </xdr:oneCellAnchor>
  <xdr:oneCellAnchor>
    <xdr:from>
      <xdr:col>10</xdr:col>
      <xdr:colOff>0</xdr:colOff>
      <xdr:row>19</xdr:row>
      <xdr:rowOff>0</xdr:rowOff>
    </xdr:from>
    <xdr:ext cx="295402" cy="251864"/>
    <xdr:sp macro="" textlink="">
      <xdr:nvSpPr>
        <xdr:cNvPr id="236" name="Text Box 241"/>
        <xdr:cNvSpPr txBox="1">
          <a:spLocks noChangeArrowheads="1"/>
        </xdr:cNvSpPr>
      </xdr:nvSpPr>
      <xdr:spPr bwMode="auto">
        <a:xfrm>
          <a:off x="5000625" y="4619625"/>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b4</a:t>
          </a:r>
        </a:p>
      </xdr:txBody>
    </xdr:sp>
    <xdr:clientData/>
  </xdr:oneCellAnchor>
  <xdr:oneCellAnchor>
    <xdr:from>
      <xdr:col>10</xdr:col>
      <xdr:colOff>0</xdr:colOff>
      <xdr:row>21</xdr:row>
      <xdr:rowOff>123825</xdr:rowOff>
    </xdr:from>
    <xdr:ext cx="295402" cy="251864"/>
    <xdr:sp macro="" textlink="">
      <xdr:nvSpPr>
        <xdr:cNvPr id="237" name="Text Box 242"/>
        <xdr:cNvSpPr txBox="1">
          <a:spLocks noChangeArrowheads="1"/>
        </xdr:cNvSpPr>
      </xdr:nvSpPr>
      <xdr:spPr bwMode="auto">
        <a:xfrm>
          <a:off x="5000625" y="5238750"/>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b5</a:t>
          </a:r>
        </a:p>
      </xdr:txBody>
    </xdr:sp>
    <xdr:clientData/>
  </xdr:oneCellAnchor>
  <xdr:oneCellAnchor>
    <xdr:from>
      <xdr:col>10</xdr:col>
      <xdr:colOff>0</xdr:colOff>
      <xdr:row>31</xdr:row>
      <xdr:rowOff>47625</xdr:rowOff>
    </xdr:from>
    <xdr:ext cx="355290" cy="251864"/>
    <xdr:sp macro="" textlink="">
      <xdr:nvSpPr>
        <xdr:cNvPr id="238" name="Text Box 243"/>
        <xdr:cNvSpPr txBox="1">
          <a:spLocks noChangeArrowheads="1"/>
        </xdr:cNvSpPr>
      </xdr:nvSpPr>
      <xdr:spPr bwMode="auto">
        <a:xfrm>
          <a:off x="5000625" y="7639050"/>
          <a:ext cx="355290"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b19</a:t>
          </a:r>
        </a:p>
      </xdr:txBody>
    </xdr:sp>
    <xdr:clientData/>
  </xdr:oneCellAnchor>
  <xdr:oneCellAnchor>
    <xdr:from>
      <xdr:col>10</xdr:col>
      <xdr:colOff>0</xdr:colOff>
      <xdr:row>33</xdr:row>
      <xdr:rowOff>0</xdr:rowOff>
    </xdr:from>
    <xdr:ext cx="355290" cy="251864"/>
    <xdr:sp macro="" textlink="">
      <xdr:nvSpPr>
        <xdr:cNvPr id="239" name="Text Box 247"/>
        <xdr:cNvSpPr txBox="1">
          <a:spLocks noChangeArrowheads="1"/>
        </xdr:cNvSpPr>
      </xdr:nvSpPr>
      <xdr:spPr bwMode="auto">
        <a:xfrm>
          <a:off x="5000625" y="8086725"/>
          <a:ext cx="355290"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b20</a:t>
          </a:r>
        </a:p>
      </xdr:txBody>
    </xdr:sp>
    <xdr:clientData/>
  </xdr:oneCellAnchor>
  <xdr:oneCellAnchor>
    <xdr:from>
      <xdr:col>7</xdr:col>
      <xdr:colOff>571500</xdr:colOff>
      <xdr:row>36</xdr:row>
      <xdr:rowOff>123825</xdr:rowOff>
    </xdr:from>
    <xdr:ext cx="1736566" cy="251864"/>
    <xdr:sp macro="" textlink="">
      <xdr:nvSpPr>
        <xdr:cNvPr id="240" name="Text Box 248"/>
        <xdr:cNvSpPr txBox="1">
          <a:spLocks noChangeArrowheads="1"/>
        </xdr:cNvSpPr>
      </xdr:nvSpPr>
      <xdr:spPr bwMode="auto">
        <a:xfrm>
          <a:off x="3495675" y="8953500"/>
          <a:ext cx="1736566"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屋内配線の抵抗値：Rb</a:t>
          </a:r>
        </a:p>
      </xdr:txBody>
    </xdr:sp>
    <xdr:clientData/>
  </xdr:oneCellAnchor>
  <xdr:oneCellAnchor>
    <xdr:from>
      <xdr:col>10</xdr:col>
      <xdr:colOff>0</xdr:colOff>
      <xdr:row>11</xdr:row>
      <xdr:rowOff>123825</xdr:rowOff>
    </xdr:from>
    <xdr:ext cx="295402" cy="251864"/>
    <xdr:sp macro="" textlink="">
      <xdr:nvSpPr>
        <xdr:cNvPr id="241" name="Text Box 249"/>
        <xdr:cNvSpPr txBox="1">
          <a:spLocks noChangeArrowheads="1"/>
        </xdr:cNvSpPr>
      </xdr:nvSpPr>
      <xdr:spPr bwMode="auto">
        <a:xfrm>
          <a:off x="5000625" y="2762250"/>
          <a:ext cx="29540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 R</a:t>
          </a:r>
          <a:r>
            <a:rPr lang="ja-JP" altLang="en-US" sz="1400" b="0" i="0" u="none" strike="noStrike" baseline="-25000">
              <a:solidFill>
                <a:srgbClr val="000000"/>
              </a:solidFill>
              <a:latin typeface="ＭＳ Ｐゴシック"/>
              <a:ea typeface="ＭＳ Ｐゴシック"/>
            </a:rPr>
            <a:t>b1</a:t>
          </a:r>
        </a:p>
      </xdr:txBody>
    </xdr:sp>
    <xdr:clientData/>
  </xdr:oneCellAnchor>
  <xdr:twoCellAnchor>
    <xdr:from>
      <xdr:col>7</xdr:col>
      <xdr:colOff>495300</xdr:colOff>
      <xdr:row>11</xdr:row>
      <xdr:rowOff>180975</xdr:rowOff>
    </xdr:from>
    <xdr:to>
      <xdr:col>8</xdr:col>
      <xdr:colOff>104775</xdr:colOff>
      <xdr:row>11</xdr:row>
      <xdr:rowOff>180975</xdr:rowOff>
    </xdr:to>
    <xdr:sp macro="" textlink="">
      <xdr:nvSpPr>
        <xdr:cNvPr id="242" name="Line 250"/>
        <xdr:cNvSpPr>
          <a:spLocks noChangeShapeType="1"/>
        </xdr:cNvSpPr>
      </xdr:nvSpPr>
      <xdr:spPr bwMode="auto">
        <a:xfrm flipH="1">
          <a:off x="3419475" y="2819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3</xdr:col>
      <xdr:colOff>447675</xdr:colOff>
      <xdr:row>22</xdr:row>
      <xdr:rowOff>0</xdr:rowOff>
    </xdr:from>
    <xdr:to>
      <xdr:col>5</xdr:col>
      <xdr:colOff>133350</xdr:colOff>
      <xdr:row>23</xdr:row>
      <xdr:rowOff>47625</xdr:rowOff>
    </xdr:to>
    <xdr:sp macro="" textlink="">
      <xdr:nvSpPr>
        <xdr:cNvPr id="243" name="Text Box 251"/>
        <xdr:cNvSpPr txBox="1">
          <a:spLocks noChangeArrowheads="1"/>
        </xdr:cNvSpPr>
      </xdr:nvSpPr>
      <xdr:spPr bwMode="auto">
        <a:xfrm>
          <a:off x="1666875" y="5362575"/>
          <a:ext cx="1057275" cy="295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0" anchor="t" upright="1"/>
        <a:lstStyle/>
        <a:p>
          <a:pPr algn="l" rtl="0">
            <a:lnSpc>
              <a:spcPts val="1600"/>
            </a:lnSpc>
            <a:defRPr sz="1000"/>
          </a:pPr>
          <a:r>
            <a:rPr lang="ja-JP" altLang="en-US" sz="1400" b="0" i="0" u="none" strike="noStrike" baseline="0">
              <a:solidFill>
                <a:srgbClr val="000000"/>
              </a:solidFill>
              <a:latin typeface="ＭＳ Ｐゴシック"/>
              <a:ea typeface="ＭＳ Ｐゴシック"/>
            </a:rPr>
            <a:t>発電電流Igt</a:t>
          </a:r>
        </a:p>
        <a:p>
          <a:pPr algn="l" rtl="0">
            <a:lnSpc>
              <a:spcPts val="1600"/>
            </a:lnSpc>
            <a:defRPr sz="1000"/>
          </a:pPr>
          <a:endParaRPr lang="ja-JP" altLang="en-US" sz="1400" b="0" i="0" u="none" strike="noStrike" baseline="0">
            <a:solidFill>
              <a:srgbClr val="000000"/>
            </a:solidFill>
            <a:latin typeface="ＭＳ Ｐゴシック"/>
            <a:ea typeface="ＭＳ Ｐゴシック"/>
          </a:endParaRPr>
        </a:p>
      </xdr:txBody>
    </xdr:sp>
    <xdr:clientData/>
  </xdr:twoCellAnchor>
  <xdr:twoCellAnchor>
    <xdr:from>
      <xdr:col>3</xdr:col>
      <xdr:colOff>152400</xdr:colOff>
      <xdr:row>22</xdr:row>
      <xdr:rowOff>123825</xdr:rowOff>
    </xdr:from>
    <xdr:to>
      <xdr:col>3</xdr:col>
      <xdr:colOff>419100</xdr:colOff>
      <xdr:row>22</xdr:row>
      <xdr:rowOff>123825</xdr:rowOff>
    </xdr:to>
    <xdr:sp macro="" textlink="">
      <xdr:nvSpPr>
        <xdr:cNvPr id="244" name="Line 252"/>
        <xdr:cNvSpPr>
          <a:spLocks noChangeShapeType="1"/>
        </xdr:cNvSpPr>
      </xdr:nvSpPr>
      <xdr:spPr bwMode="auto">
        <a:xfrm flipH="1">
          <a:off x="1371600" y="54864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14</xdr:row>
      <xdr:rowOff>0</xdr:rowOff>
    </xdr:from>
    <xdr:ext cx="944105" cy="251864"/>
    <xdr:sp macro="" textlink="">
      <xdr:nvSpPr>
        <xdr:cNvPr id="245" name="Text Box 253"/>
        <xdr:cNvSpPr txBox="1">
          <a:spLocks noChangeArrowheads="1"/>
        </xdr:cNvSpPr>
      </xdr:nvSpPr>
      <xdr:spPr bwMode="auto">
        <a:xfrm>
          <a:off x="3771900" y="3381375"/>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発電電流Ig2</a:t>
          </a:r>
        </a:p>
      </xdr:txBody>
    </xdr:sp>
    <xdr:clientData/>
  </xdr:oneCellAnchor>
  <xdr:twoCellAnchor>
    <xdr:from>
      <xdr:col>7</xdr:col>
      <xdr:colOff>495300</xdr:colOff>
      <xdr:row>14</xdr:row>
      <xdr:rowOff>114300</xdr:rowOff>
    </xdr:from>
    <xdr:to>
      <xdr:col>8</xdr:col>
      <xdr:colOff>104775</xdr:colOff>
      <xdr:row>14</xdr:row>
      <xdr:rowOff>114300</xdr:rowOff>
    </xdr:to>
    <xdr:sp macro="" textlink="">
      <xdr:nvSpPr>
        <xdr:cNvPr id="246" name="Line 254"/>
        <xdr:cNvSpPr>
          <a:spLocks noChangeShapeType="1"/>
        </xdr:cNvSpPr>
      </xdr:nvSpPr>
      <xdr:spPr bwMode="auto">
        <a:xfrm flipH="1">
          <a:off x="3419475" y="34956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16</xdr:row>
      <xdr:rowOff>123825</xdr:rowOff>
    </xdr:from>
    <xdr:ext cx="944105" cy="251864"/>
    <xdr:sp macro="" textlink="">
      <xdr:nvSpPr>
        <xdr:cNvPr id="247" name="Text Box 255"/>
        <xdr:cNvSpPr txBox="1">
          <a:spLocks noChangeArrowheads="1"/>
        </xdr:cNvSpPr>
      </xdr:nvSpPr>
      <xdr:spPr bwMode="auto">
        <a:xfrm>
          <a:off x="3771900" y="4000500"/>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発電電流Ig3</a:t>
          </a:r>
        </a:p>
      </xdr:txBody>
    </xdr:sp>
    <xdr:clientData/>
  </xdr:oneCellAnchor>
  <xdr:twoCellAnchor>
    <xdr:from>
      <xdr:col>7</xdr:col>
      <xdr:colOff>495300</xdr:colOff>
      <xdr:row>16</xdr:row>
      <xdr:rowOff>228600</xdr:rowOff>
    </xdr:from>
    <xdr:to>
      <xdr:col>8</xdr:col>
      <xdr:colOff>104775</xdr:colOff>
      <xdr:row>16</xdr:row>
      <xdr:rowOff>228600</xdr:rowOff>
    </xdr:to>
    <xdr:sp macro="" textlink="">
      <xdr:nvSpPr>
        <xdr:cNvPr id="248" name="Line 256"/>
        <xdr:cNvSpPr>
          <a:spLocks noChangeShapeType="1"/>
        </xdr:cNvSpPr>
      </xdr:nvSpPr>
      <xdr:spPr bwMode="auto">
        <a:xfrm flipH="1">
          <a:off x="3419475" y="41052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18</xdr:row>
      <xdr:rowOff>190500</xdr:rowOff>
    </xdr:from>
    <xdr:ext cx="944105" cy="251864"/>
    <xdr:sp macro="" textlink="">
      <xdr:nvSpPr>
        <xdr:cNvPr id="249" name="Text Box 257"/>
        <xdr:cNvSpPr txBox="1">
          <a:spLocks noChangeArrowheads="1"/>
        </xdr:cNvSpPr>
      </xdr:nvSpPr>
      <xdr:spPr bwMode="auto">
        <a:xfrm>
          <a:off x="3771900" y="4562475"/>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発電電流Ig4</a:t>
          </a:r>
        </a:p>
      </xdr:txBody>
    </xdr:sp>
    <xdr:clientData/>
  </xdr:oneCellAnchor>
  <xdr:twoCellAnchor>
    <xdr:from>
      <xdr:col>7</xdr:col>
      <xdr:colOff>495300</xdr:colOff>
      <xdr:row>19</xdr:row>
      <xdr:rowOff>76200</xdr:rowOff>
    </xdr:from>
    <xdr:to>
      <xdr:col>8</xdr:col>
      <xdr:colOff>104775</xdr:colOff>
      <xdr:row>19</xdr:row>
      <xdr:rowOff>76200</xdr:rowOff>
    </xdr:to>
    <xdr:sp macro="" textlink="">
      <xdr:nvSpPr>
        <xdr:cNvPr id="250" name="Line 258"/>
        <xdr:cNvSpPr>
          <a:spLocks noChangeShapeType="1"/>
        </xdr:cNvSpPr>
      </xdr:nvSpPr>
      <xdr:spPr bwMode="auto">
        <a:xfrm flipH="1">
          <a:off x="3419475" y="46958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21</xdr:row>
      <xdr:rowOff>0</xdr:rowOff>
    </xdr:from>
    <xdr:ext cx="944105" cy="251864"/>
    <xdr:sp macro="" textlink="">
      <xdr:nvSpPr>
        <xdr:cNvPr id="251" name="Text Box 259"/>
        <xdr:cNvSpPr txBox="1">
          <a:spLocks noChangeArrowheads="1"/>
        </xdr:cNvSpPr>
      </xdr:nvSpPr>
      <xdr:spPr bwMode="auto">
        <a:xfrm>
          <a:off x="3771900" y="5114925"/>
          <a:ext cx="944105"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発電電流Ig5</a:t>
          </a:r>
        </a:p>
      </xdr:txBody>
    </xdr:sp>
    <xdr:clientData/>
  </xdr:oneCellAnchor>
  <xdr:twoCellAnchor>
    <xdr:from>
      <xdr:col>7</xdr:col>
      <xdr:colOff>504825</xdr:colOff>
      <xdr:row>21</xdr:row>
      <xdr:rowOff>161925</xdr:rowOff>
    </xdr:from>
    <xdr:to>
      <xdr:col>8</xdr:col>
      <xdr:colOff>114300</xdr:colOff>
      <xdr:row>21</xdr:row>
      <xdr:rowOff>161925</xdr:rowOff>
    </xdr:to>
    <xdr:sp macro="" textlink="">
      <xdr:nvSpPr>
        <xdr:cNvPr id="252" name="Line 260"/>
        <xdr:cNvSpPr>
          <a:spLocks noChangeShapeType="1"/>
        </xdr:cNvSpPr>
      </xdr:nvSpPr>
      <xdr:spPr bwMode="auto">
        <a:xfrm flipH="1">
          <a:off x="3429000" y="52768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30</xdr:row>
      <xdr:rowOff>142875</xdr:rowOff>
    </xdr:from>
    <xdr:ext cx="1033873" cy="251864"/>
    <xdr:sp macro="" textlink="">
      <xdr:nvSpPr>
        <xdr:cNvPr id="253" name="Text Box 261"/>
        <xdr:cNvSpPr txBox="1">
          <a:spLocks noChangeArrowheads="1"/>
        </xdr:cNvSpPr>
      </xdr:nvSpPr>
      <xdr:spPr bwMode="auto">
        <a:xfrm>
          <a:off x="3771900" y="7486650"/>
          <a:ext cx="103387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発電電流Ig19</a:t>
          </a:r>
        </a:p>
      </xdr:txBody>
    </xdr:sp>
    <xdr:clientData/>
  </xdr:oneCellAnchor>
  <xdr:twoCellAnchor>
    <xdr:from>
      <xdr:col>7</xdr:col>
      <xdr:colOff>504825</xdr:colOff>
      <xdr:row>31</xdr:row>
      <xdr:rowOff>57150</xdr:rowOff>
    </xdr:from>
    <xdr:to>
      <xdr:col>8</xdr:col>
      <xdr:colOff>114300</xdr:colOff>
      <xdr:row>31</xdr:row>
      <xdr:rowOff>57150</xdr:rowOff>
    </xdr:to>
    <xdr:sp macro="" textlink="">
      <xdr:nvSpPr>
        <xdr:cNvPr id="254" name="Line 262"/>
        <xdr:cNvSpPr>
          <a:spLocks noChangeShapeType="1"/>
        </xdr:cNvSpPr>
      </xdr:nvSpPr>
      <xdr:spPr bwMode="auto">
        <a:xfrm flipH="1">
          <a:off x="3429000" y="7648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33</xdr:row>
      <xdr:rowOff>0</xdr:rowOff>
    </xdr:from>
    <xdr:ext cx="1033873" cy="251864"/>
    <xdr:sp macro="" textlink="">
      <xdr:nvSpPr>
        <xdr:cNvPr id="255" name="Text Box 269"/>
        <xdr:cNvSpPr txBox="1">
          <a:spLocks noChangeArrowheads="1"/>
        </xdr:cNvSpPr>
      </xdr:nvSpPr>
      <xdr:spPr bwMode="auto">
        <a:xfrm>
          <a:off x="3771900" y="8086725"/>
          <a:ext cx="1033873"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発電電流Ig20</a:t>
          </a:r>
        </a:p>
      </xdr:txBody>
    </xdr:sp>
    <xdr:clientData/>
  </xdr:oneCellAnchor>
  <xdr:twoCellAnchor>
    <xdr:from>
      <xdr:col>7</xdr:col>
      <xdr:colOff>514350</xdr:colOff>
      <xdr:row>33</xdr:row>
      <xdr:rowOff>161925</xdr:rowOff>
    </xdr:from>
    <xdr:to>
      <xdr:col>8</xdr:col>
      <xdr:colOff>123825</xdr:colOff>
      <xdr:row>33</xdr:row>
      <xdr:rowOff>161925</xdr:rowOff>
    </xdr:to>
    <xdr:sp macro="" textlink="">
      <xdr:nvSpPr>
        <xdr:cNvPr id="256" name="Line 270"/>
        <xdr:cNvSpPr>
          <a:spLocks noChangeShapeType="1"/>
        </xdr:cNvSpPr>
      </xdr:nvSpPr>
      <xdr:spPr bwMode="auto">
        <a:xfrm flipH="1">
          <a:off x="3438525" y="82486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190500</xdr:colOff>
      <xdr:row>10</xdr:row>
      <xdr:rowOff>38100</xdr:rowOff>
    </xdr:from>
    <xdr:to>
      <xdr:col>34</xdr:col>
      <xdr:colOff>190500</xdr:colOff>
      <xdr:row>94</xdr:row>
      <xdr:rowOff>0</xdr:rowOff>
    </xdr:to>
    <xdr:sp macro="" textlink="">
      <xdr:nvSpPr>
        <xdr:cNvPr id="257" name="Line 295"/>
        <xdr:cNvSpPr>
          <a:spLocks noChangeShapeType="1"/>
        </xdr:cNvSpPr>
      </xdr:nvSpPr>
      <xdr:spPr bwMode="auto">
        <a:xfrm>
          <a:off x="16097250" y="2371725"/>
          <a:ext cx="0" cy="2082165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oneCellAnchor>
    <xdr:from>
      <xdr:col>3</xdr:col>
      <xdr:colOff>190500</xdr:colOff>
      <xdr:row>41</xdr:row>
      <xdr:rowOff>0</xdr:rowOff>
    </xdr:from>
    <xdr:ext cx="1285608" cy="251864"/>
    <xdr:sp macro="" textlink="">
      <xdr:nvSpPr>
        <xdr:cNvPr id="258" name="Text Box 297"/>
        <xdr:cNvSpPr txBox="1">
          <a:spLocks noChangeArrowheads="1"/>
        </xdr:cNvSpPr>
      </xdr:nvSpPr>
      <xdr:spPr bwMode="auto">
        <a:xfrm>
          <a:off x="1409700" y="10067925"/>
          <a:ext cx="1285608"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電圧上昇値⊿Va</a:t>
          </a:r>
        </a:p>
      </xdr:txBody>
    </xdr:sp>
    <xdr:clientData/>
  </xdr:oneCellAnchor>
  <xdr:twoCellAnchor>
    <xdr:from>
      <xdr:col>2</xdr:col>
      <xdr:colOff>38100</xdr:colOff>
      <xdr:row>40</xdr:row>
      <xdr:rowOff>209550</xdr:rowOff>
    </xdr:from>
    <xdr:to>
      <xdr:col>7</xdr:col>
      <xdr:colOff>209550</xdr:colOff>
      <xdr:row>40</xdr:row>
      <xdr:rowOff>209550</xdr:rowOff>
    </xdr:to>
    <xdr:sp macro="" textlink="">
      <xdr:nvSpPr>
        <xdr:cNvPr id="259" name="Line 298"/>
        <xdr:cNvSpPr>
          <a:spLocks noChangeShapeType="1"/>
        </xdr:cNvSpPr>
      </xdr:nvSpPr>
      <xdr:spPr bwMode="auto">
        <a:xfrm>
          <a:off x="600075" y="10029825"/>
          <a:ext cx="2533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40</xdr:row>
      <xdr:rowOff>209550</xdr:rowOff>
    </xdr:from>
    <xdr:to>
      <xdr:col>10</xdr:col>
      <xdr:colOff>447675</xdr:colOff>
      <xdr:row>40</xdr:row>
      <xdr:rowOff>209550</xdr:rowOff>
    </xdr:to>
    <xdr:sp macro="" textlink="">
      <xdr:nvSpPr>
        <xdr:cNvPr id="260" name="Line 299"/>
        <xdr:cNvSpPr>
          <a:spLocks noChangeShapeType="1"/>
        </xdr:cNvSpPr>
      </xdr:nvSpPr>
      <xdr:spPr bwMode="auto">
        <a:xfrm>
          <a:off x="3152775" y="10029825"/>
          <a:ext cx="22955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oneCellAnchor>
    <xdr:from>
      <xdr:col>8</xdr:col>
      <xdr:colOff>190500</xdr:colOff>
      <xdr:row>41</xdr:row>
      <xdr:rowOff>0</xdr:rowOff>
    </xdr:from>
    <xdr:ext cx="1289135" cy="251864"/>
    <xdr:sp macro="" textlink="">
      <xdr:nvSpPr>
        <xdr:cNvPr id="261" name="Text Box 300"/>
        <xdr:cNvSpPr txBox="1">
          <a:spLocks noChangeArrowheads="1"/>
        </xdr:cNvSpPr>
      </xdr:nvSpPr>
      <xdr:spPr bwMode="auto">
        <a:xfrm>
          <a:off x="3771900" y="10067925"/>
          <a:ext cx="1289135"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電圧上昇値⊿Vb</a:t>
          </a:r>
        </a:p>
      </xdr:txBody>
    </xdr:sp>
    <xdr:clientData/>
  </xdr:oneCellAnchor>
  <xdr:oneCellAnchor>
    <xdr:from>
      <xdr:col>5</xdr:col>
      <xdr:colOff>571500</xdr:colOff>
      <xdr:row>42</xdr:row>
      <xdr:rowOff>123825</xdr:rowOff>
    </xdr:from>
    <xdr:ext cx="1263166" cy="251864"/>
    <xdr:sp macro="" textlink="">
      <xdr:nvSpPr>
        <xdr:cNvPr id="262" name="Text Box 301"/>
        <xdr:cNvSpPr txBox="1">
          <a:spLocks noChangeArrowheads="1"/>
        </xdr:cNvSpPr>
      </xdr:nvSpPr>
      <xdr:spPr bwMode="auto">
        <a:xfrm>
          <a:off x="2609850" y="10439400"/>
          <a:ext cx="1263166" cy="2518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電圧上昇値⊿Vt</a:t>
          </a:r>
        </a:p>
      </xdr:txBody>
    </xdr:sp>
    <xdr:clientData/>
  </xdr:oneCellAnchor>
  <xdr:twoCellAnchor>
    <xdr:from>
      <xdr:col>2</xdr:col>
      <xdr:colOff>9525</xdr:colOff>
      <xdr:row>42</xdr:row>
      <xdr:rowOff>76200</xdr:rowOff>
    </xdr:from>
    <xdr:to>
      <xdr:col>10</xdr:col>
      <xdr:colOff>428625</xdr:colOff>
      <xdr:row>42</xdr:row>
      <xdr:rowOff>76200</xdr:rowOff>
    </xdr:to>
    <xdr:sp macro="" textlink="">
      <xdr:nvSpPr>
        <xdr:cNvPr id="263" name="Line 302"/>
        <xdr:cNvSpPr>
          <a:spLocks noChangeShapeType="1"/>
        </xdr:cNvSpPr>
      </xdr:nvSpPr>
      <xdr:spPr bwMode="auto">
        <a:xfrm>
          <a:off x="571500" y="10391775"/>
          <a:ext cx="48577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46</xdr:col>
      <xdr:colOff>381000</xdr:colOff>
      <xdr:row>10</xdr:row>
      <xdr:rowOff>123825</xdr:rowOff>
    </xdr:from>
    <xdr:to>
      <xdr:col>46</xdr:col>
      <xdr:colOff>381000</xdr:colOff>
      <xdr:row>94</xdr:row>
      <xdr:rowOff>0</xdr:rowOff>
    </xdr:to>
    <xdr:sp macro="" textlink="">
      <xdr:nvSpPr>
        <xdr:cNvPr id="264" name="Line 305"/>
        <xdr:cNvSpPr>
          <a:spLocks noChangeShapeType="1"/>
        </xdr:cNvSpPr>
      </xdr:nvSpPr>
      <xdr:spPr bwMode="auto">
        <a:xfrm>
          <a:off x="23936325" y="2457450"/>
          <a:ext cx="0" cy="207359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25</xdr:col>
      <xdr:colOff>66675</xdr:colOff>
      <xdr:row>47</xdr:row>
      <xdr:rowOff>28575</xdr:rowOff>
    </xdr:from>
    <xdr:to>
      <xdr:col>25</xdr:col>
      <xdr:colOff>66675</xdr:colOff>
      <xdr:row>93</xdr:row>
      <xdr:rowOff>171450</xdr:rowOff>
    </xdr:to>
    <xdr:sp macro="" textlink="">
      <xdr:nvSpPr>
        <xdr:cNvPr id="265" name="Line 306"/>
        <xdr:cNvSpPr>
          <a:spLocks noChangeShapeType="1"/>
        </xdr:cNvSpPr>
      </xdr:nvSpPr>
      <xdr:spPr bwMode="auto">
        <a:xfrm>
          <a:off x="11363325" y="11582400"/>
          <a:ext cx="0" cy="1153477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38100</xdr:colOff>
      <xdr:row>78</xdr:row>
      <xdr:rowOff>9525</xdr:rowOff>
    </xdr:from>
    <xdr:to>
      <xdr:col>25</xdr:col>
      <xdr:colOff>57150</xdr:colOff>
      <xdr:row>78</xdr:row>
      <xdr:rowOff>9525</xdr:rowOff>
    </xdr:to>
    <xdr:sp macro="" textlink="">
      <xdr:nvSpPr>
        <xdr:cNvPr id="266" name="Line 307"/>
        <xdr:cNvSpPr>
          <a:spLocks noChangeShapeType="1"/>
        </xdr:cNvSpPr>
      </xdr:nvSpPr>
      <xdr:spPr bwMode="auto">
        <a:xfrm rot="-5400000">
          <a:off x="5786438" y="13673137"/>
          <a:ext cx="0" cy="111347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18</xdr:col>
      <xdr:colOff>133350</xdr:colOff>
      <xdr:row>47</xdr:row>
      <xdr:rowOff>38100</xdr:rowOff>
    </xdr:from>
    <xdr:to>
      <xdr:col>25</xdr:col>
      <xdr:colOff>85725</xdr:colOff>
      <xdr:row>47</xdr:row>
      <xdr:rowOff>38100</xdr:rowOff>
    </xdr:to>
    <xdr:sp macro="" textlink="">
      <xdr:nvSpPr>
        <xdr:cNvPr id="267" name="Line 314"/>
        <xdr:cNvSpPr>
          <a:spLocks noChangeShapeType="1"/>
        </xdr:cNvSpPr>
      </xdr:nvSpPr>
      <xdr:spPr bwMode="auto">
        <a:xfrm rot="-5400000">
          <a:off x="9682163" y="9891712"/>
          <a:ext cx="0" cy="34004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9</xdr:col>
      <xdr:colOff>171450</xdr:colOff>
      <xdr:row>15</xdr:row>
      <xdr:rowOff>9525</xdr:rowOff>
    </xdr:from>
    <xdr:to>
      <xdr:col>9</xdr:col>
      <xdr:colOff>323850</xdr:colOff>
      <xdr:row>15</xdr:row>
      <xdr:rowOff>152400</xdr:rowOff>
    </xdr:to>
    <xdr:sp macro="" textlink="">
      <xdr:nvSpPr>
        <xdr:cNvPr id="268" name="Oval 316"/>
        <xdr:cNvSpPr>
          <a:spLocks noChangeArrowheads="1"/>
        </xdr:cNvSpPr>
      </xdr:nvSpPr>
      <xdr:spPr bwMode="auto">
        <a:xfrm>
          <a:off x="4410075" y="363855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171450</xdr:colOff>
      <xdr:row>12</xdr:row>
      <xdr:rowOff>66675</xdr:rowOff>
    </xdr:from>
    <xdr:to>
      <xdr:col>9</xdr:col>
      <xdr:colOff>323850</xdr:colOff>
      <xdr:row>12</xdr:row>
      <xdr:rowOff>209550</xdr:rowOff>
    </xdr:to>
    <xdr:sp macro="" textlink="">
      <xdr:nvSpPr>
        <xdr:cNvPr id="269" name="Oval 317"/>
        <xdr:cNvSpPr>
          <a:spLocks noChangeArrowheads="1"/>
        </xdr:cNvSpPr>
      </xdr:nvSpPr>
      <xdr:spPr bwMode="auto">
        <a:xfrm>
          <a:off x="4410075" y="295275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180975</xdr:colOff>
      <xdr:row>17</xdr:row>
      <xdr:rowOff>47625</xdr:rowOff>
    </xdr:from>
    <xdr:to>
      <xdr:col>9</xdr:col>
      <xdr:colOff>333375</xdr:colOff>
      <xdr:row>17</xdr:row>
      <xdr:rowOff>190500</xdr:rowOff>
    </xdr:to>
    <xdr:sp macro="" textlink="">
      <xdr:nvSpPr>
        <xdr:cNvPr id="270" name="Oval 318"/>
        <xdr:cNvSpPr>
          <a:spLocks noChangeArrowheads="1"/>
        </xdr:cNvSpPr>
      </xdr:nvSpPr>
      <xdr:spPr bwMode="auto">
        <a:xfrm>
          <a:off x="4419600" y="417195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180975</xdr:colOff>
      <xdr:row>20</xdr:row>
      <xdr:rowOff>0</xdr:rowOff>
    </xdr:from>
    <xdr:to>
      <xdr:col>9</xdr:col>
      <xdr:colOff>333375</xdr:colOff>
      <xdr:row>20</xdr:row>
      <xdr:rowOff>142875</xdr:rowOff>
    </xdr:to>
    <xdr:sp macro="" textlink="">
      <xdr:nvSpPr>
        <xdr:cNvPr id="271" name="Oval 319"/>
        <xdr:cNvSpPr>
          <a:spLocks noChangeArrowheads="1"/>
        </xdr:cNvSpPr>
      </xdr:nvSpPr>
      <xdr:spPr bwMode="auto">
        <a:xfrm>
          <a:off x="4419600" y="4867275"/>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180975</xdr:colOff>
      <xdr:row>22</xdr:row>
      <xdr:rowOff>47625</xdr:rowOff>
    </xdr:from>
    <xdr:to>
      <xdr:col>9</xdr:col>
      <xdr:colOff>333375</xdr:colOff>
      <xdr:row>22</xdr:row>
      <xdr:rowOff>190500</xdr:rowOff>
    </xdr:to>
    <xdr:sp macro="" textlink="">
      <xdr:nvSpPr>
        <xdr:cNvPr id="272" name="Oval 320"/>
        <xdr:cNvSpPr>
          <a:spLocks noChangeArrowheads="1"/>
        </xdr:cNvSpPr>
      </xdr:nvSpPr>
      <xdr:spPr bwMode="auto">
        <a:xfrm>
          <a:off x="4419600" y="541020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171450</xdr:colOff>
      <xdr:row>31</xdr:row>
      <xdr:rowOff>219075</xdr:rowOff>
    </xdr:from>
    <xdr:to>
      <xdr:col>9</xdr:col>
      <xdr:colOff>323850</xdr:colOff>
      <xdr:row>32</xdr:row>
      <xdr:rowOff>114300</xdr:rowOff>
    </xdr:to>
    <xdr:sp macro="" textlink="">
      <xdr:nvSpPr>
        <xdr:cNvPr id="273" name="Oval 321"/>
        <xdr:cNvSpPr>
          <a:spLocks noChangeArrowheads="1"/>
        </xdr:cNvSpPr>
      </xdr:nvSpPr>
      <xdr:spPr bwMode="auto">
        <a:xfrm>
          <a:off x="4410075" y="781050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9</xdr:col>
      <xdr:colOff>171450</xdr:colOff>
      <xdr:row>34</xdr:row>
      <xdr:rowOff>28575</xdr:rowOff>
    </xdr:from>
    <xdr:to>
      <xdr:col>9</xdr:col>
      <xdr:colOff>323850</xdr:colOff>
      <xdr:row>34</xdr:row>
      <xdr:rowOff>171450</xdr:rowOff>
    </xdr:to>
    <xdr:sp macro="" textlink="">
      <xdr:nvSpPr>
        <xdr:cNvPr id="274" name="Oval 325"/>
        <xdr:cNvSpPr>
          <a:spLocks noChangeArrowheads="1"/>
        </xdr:cNvSpPr>
      </xdr:nvSpPr>
      <xdr:spPr bwMode="auto">
        <a:xfrm>
          <a:off x="4410075" y="8362950"/>
          <a:ext cx="152400" cy="14287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10</xdr:col>
      <xdr:colOff>381000</xdr:colOff>
      <xdr:row>13</xdr:row>
      <xdr:rowOff>190500</xdr:rowOff>
    </xdr:from>
    <xdr:ext cx="436979" cy="251864"/>
    <xdr:sp macro="" textlink="">
      <xdr:nvSpPr>
        <xdr:cNvPr id="275" name="Text Box 328"/>
        <xdr:cNvSpPr txBox="1">
          <a:spLocks noChangeArrowheads="1"/>
        </xdr:cNvSpPr>
      </xdr:nvSpPr>
      <xdr:spPr bwMode="auto">
        <a:xfrm>
          <a:off x="5381625" y="332422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PCS2</a:t>
          </a:r>
        </a:p>
      </xdr:txBody>
    </xdr:sp>
    <xdr:clientData/>
  </xdr:oneCellAnchor>
  <xdr:twoCellAnchor>
    <xdr:from>
      <xdr:col>10</xdr:col>
      <xdr:colOff>447675</xdr:colOff>
      <xdr:row>14</xdr:row>
      <xdr:rowOff>142875</xdr:rowOff>
    </xdr:from>
    <xdr:to>
      <xdr:col>11</xdr:col>
      <xdr:colOff>123825</xdr:colOff>
      <xdr:row>15</xdr:row>
      <xdr:rowOff>209550</xdr:rowOff>
    </xdr:to>
    <xdr:sp macro="" textlink="">
      <xdr:nvSpPr>
        <xdr:cNvPr id="276" name="Rectangle 329"/>
        <xdr:cNvSpPr>
          <a:spLocks noChangeArrowheads="1"/>
        </xdr:cNvSpPr>
      </xdr:nvSpPr>
      <xdr:spPr bwMode="auto">
        <a:xfrm>
          <a:off x="5448300" y="3524250"/>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28575</xdr:colOff>
      <xdr:row>14</xdr:row>
      <xdr:rowOff>161925</xdr:rowOff>
    </xdr:from>
    <xdr:to>
      <xdr:col>18</xdr:col>
      <xdr:colOff>66675</xdr:colOff>
      <xdr:row>15</xdr:row>
      <xdr:rowOff>161925</xdr:rowOff>
    </xdr:to>
    <xdr:sp macro="" textlink="">
      <xdr:nvSpPr>
        <xdr:cNvPr id="277" name="Text Box 330"/>
        <xdr:cNvSpPr txBox="1">
          <a:spLocks noChangeArrowheads="1"/>
        </xdr:cNvSpPr>
      </xdr:nvSpPr>
      <xdr:spPr bwMode="auto">
        <a:xfrm>
          <a:off x="6734175" y="3543300"/>
          <a:ext cx="1181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発電容量P2kW</a:t>
          </a:r>
        </a:p>
      </xdr:txBody>
    </xdr:sp>
    <xdr:clientData/>
  </xdr:twoCellAnchor>
  <xdr:twoCellAnchor>
    <xdr:from>
      <xdr:col>12</xdr:col>
      <xdr:colOff>209550</xdr:colOff>
      <xdr:row>14</xdr:row>
      <xdr:rowOff>152400</xdr:rowOff>
    </xdr:from>
    <xdr:to>
      <xdr:col>13</xdr:col>
      <xdr:colOff>161925</xdr:colOff>
      <xdr:row>15</xdr:row>
      <xdr:rowOff>209550</xdr:rowOff>
    </xdr:to>
    <xdr:grpSp>
      <xdr:nvGrpSpPr>
        <xdr:cNvPr id="278" name="Group 331"/>
        <xdr:cNvGrpSpPr>
          <a:grpSpLocks/>
        </xdr:cNvGrpSpPr>
      </xdr:nvGrpSpPr>
      <xdr:grpSpPr bwMode="auto">
        <a:xfrm flipH="1">
          <a:off x="6029325" y="3533775"/>
          <a:ext cx="609600" cy="304800"/>
          <a:chOff x="691" y="224"/>
          <a:chExt cx="58" cy="19"/>
        </a:xfrm>
      </xdr:grpSpPr>
      <xdr:sp macro="" textlink="">
        <xdr:nvSpPr>
          <xdr:cNvPr id="279" name="Freeform 33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33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1" name="Freeform 33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2" name="Freeform 33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133350</xdr:colOff>
      <xdr:row>15</xdr:row>
      <xdr:rowOff>57150</xdr:rowOff>
    </xdr:from>
    <xdr:to>
      <xdr:col>12</xdr:col>
      <xdr:colOff>409575</xdr:colOff>
      <xdr:row>15</xdr:row>
      <xdr:rowOff>57150</xdr:rowOff>
    </xdr:to>
    <xdr:sp macro="" textlink="">
      <xdr:nvSpPr>
        <xdr:cNvPr id="283" name="Line 336"/>
        <xdr:cNvSpPr>
          <a:spLocks noChangeShapeType="1"/>
        </xdr:cNvSpPr>
      </xdr:nvSpPr>
      <xdr:spPr bwMode="auto">
        <a:xfrm>
          <a:off x="5791200" y="368617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13</xdr:row>
      <xdr:rowOff>190500</xdr:rowOff>
    </xdr:from>
    <xdr:ext cx="323422" cy="251864"/>
    <xdr:sp macro="" textlink="">
      <xdr:nvSpPr>
        <xdr:cNvPr id="284" name="Text Box 337"/>
        <xdr:cNvSpPr txBox="1">
          <a:spLocks noChangeArrowheads="1"/>
        </xdr:cNvSpPr>
      </xdr:nvSpPr>
      <xdr:spPr bwMode="auto">
        <a:xfrm>
          <a:off x="6200775" y="332422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PV2</a:t>
          </a:r>
        </a:p>
      </xdr:txBody>
    </xdr:sp>
    <xdr:clientData/>
  </xdr:oneCellAnchor>
  <xdr:oneCellAnchor>
    <xdr:from>
      <xdr:col>10</xdr:col>
      <xdr:colOff>381000</xdr:colOff>
      <xdr:row>16</xdr:row>
      <xdr:rowOff>0</xdr:rowOff>
    </xdr:from>
    <xdr:ext cx="436979" cy="251864"/>
    <xdr:sp macro="" textlink="">
      <xdr:nvSpPr>
        <xdr:cNvPr id="285" name="Text Box 338"/>
        <xdr:cNvSpPr txBox="1">
          <a:spLocks noChangeArrowheads="1"/>
        </xdr:cNvSpPr>
      </xdr:nvSpPr>
      <xdr:spPr bwMode="auto">
        <a:xfrm>
          <a:off x="5381625" y="387667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PCS3</a:t>
          </a:r>
        </a:p>
      </xdr:txBody>
    </xdr:sp>
    <xdr:clientData/>
  </xdr:oneCellAnchor>
  <xdr:twoCellAnchor>
    <xdr:from>
      <xdr:col>10</xdr:col>
      <xdr:colOff>457200</xdr:colOff>
      <xdr:row>16</xdr:row>
      <xdr:rowOff>228600</xdr:rowOff>
    </xdr:from>
    <xdr:to>
      <xdr:col>11</xdr:col>
      <xdr:colOff>133350</xdr:colOff>
      <xdr:row>18</xdr:row>
      <xdr:rowOff>47625</xdr:rowOff>
    </xdr:to>
    <xdr:sp macro="" textlink="">
      <xdr:nvSpPr>
        <xdr:cNvPr id="286" name="Rectangle 339"/>
        <xdr:cNvSpPr>
          <a:spLocks noChangeArrowheads="1"/>
        </xdr:cNvSpPr>
      </xdr:nvSpPr>
      <xdr:spPr bwMode="auto">
        <a:xfrm>
          <a:off x="5457825" y="410527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38100</xdr:colOff>
      <xdr:row>16</xdr:row>
      <xdr:rowOff>238125</xdr:rowOff>
    </xdr:from>
    <xdr:to>
      <xdr:col>18</xdr:col>
      <xdr:colOff>76200</xdr:colOff>
      <xdr:row>17</xdr:row>
      <xdr:rowOff>238125</xdr:rowOff>
    </xdr:to>
    <xdr:sp macro="" textlink="">
      <xdr:nvSpPr>
        <xdr:cNvPr id="287" name="Text Box 340"/>
        <xdr:cNvSpPr txBox="1">
          <a:spLocks noChangeArrowheads="1"/>
        </xdr:cNvSpPr>
      </xdr:nvSpPr>
      <xdr:spPr bwMode="auto">
        <a:xfrm>
          <a:off x="6743700" y="4114800"/>
          <a:ext cx="1181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発電容量P3kW</a:t>
          </a:r>
        </a:p>
      </xdr:txBody>
    </xdr:sp>
    <xdr:clientData/>
  </xdr:twoCellAnchor>
  <xdr:twoCellAnchor>
    <xdr:from>
      <xdr:col>12</xdr:col>
      <xdr:colOff>228600</xdr:colOff>
      <xdr:row>16</xdr:row>
      <xdr:rowOff>228600</xdr:rowOff>
    </xdr:from>
    <xdr:to>
      <xdr:col>13</xdr:col>
      <xdr:colOff>180975</xdr:colOff>
      <xdr:row>18</xdr:row>
      <xdr:rowOff>38100</xdr:rowOff>
    </xdr:to>
    <xdr:grpSp>
      <xdr:nvGrpSpPr>
        <xdr:cNvPr id="288" name="Group 341"/>
        <xdr:cNvGrpSpPr>
          <a:grpSpLocks/>
        </xdr:cNvGrpSpPr>
      </xdr:nvGrpSpPr>
      <xdr:grpSpPr bwMode="auto">
        <a:xfrm flipH="1">
          <a:off x="6048375" y="4105275"/>
          <a:ext cx="609600" cy="304800"/>
          <a:chOff x="691" y="224"/>
          <a:chExt cx="58" cy="19"/>
        </a:xfrm>
      </xdr:grpSpPr>
      <xdr:sp macro="" textlink="">
        <xdr:nvSpPr>
          <xdr:cNvPr id="289" name="Freeform 34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0" name="Freeform 34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34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2" name="Freeform 34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142875</xdr:colOff>
      <xdr:row>17</xdr:row>
      <xdr:rowOff>133350</xdr:rowOff>
    </xdr:from>
    <xdr:to>
      <xdr:col>12</xdr:col>
      <xdr:colOff>419100</xdr:colOff>
      <xdr:row>17</xdr:row>
      <xdr:rowOff>133350</xdr:rowOff>
    </xdr:to>
    <xdr:sp macro="" textlink="">
      <xdr:nvSpPr>
        <xdr:cNvPr id="293" name="Line 346"/>
        <xdr:cNvSpPr>
          <a:spLocks noChangeShapeType="1"/>
        </xdr:cNvSpPr>
      </xdr:nvSpPr>
      <xdr:spPr bwMode="auto">
        <a:xfrm>
          <a:off x="5800725" y="425767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16</xdr:row>
      <xdr:rowOff>0</xdr:rowOff>
    </xdr:from>
    <xdr:ext cx="323422" cy="251864"/>
    <xdr:sp macro="" textlink="">
      <xdr:nvSpPr>
        <xdr:cNvPr id="294" name="Text Box 347"/>
        <xdr:cNvSpPr txBox="1">
          <a:spLocks noChangeArrowheads="1"/>
        </xdr:cNvSpPr>
      </xdr:nvSpPr>
      <xdr:spPr bwMode="auto">
        <a:xfrm>
          <a:off x="6200775" y="387667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PV3</a:t>
          </a:r>
        </a:p>
      </xdr:txBody>
    </xdr:sp>
    <xdr:clientData/>
  </xdr:oneCellAnchor>
  <xdr:oneCellAnchor>
    <xdr:from>
      <xdr:col>10</xdr:col>
      <xdr:colOff>381000</xdr:colOff>
      <xdr:row>18</xdr:row>
      <xdr:rowOff>190500</xdr:rowOff>
    </xdr:from>
    <xdr:ext cx="436979" cy="251864"/>
    <xdr:sp macro="" textlink="">
      <xdr:nvSpPr>
        <xdr:cNvPr id="295" name="Text Box 348"/>
        <xdr:cNvSpPr txBox="1">
          <a:spLocks noChangeArrowheads="1"/>
        </xdr:cNvSpPr>
      </xdr:nvSpPr>
      <xdr:spPr bwMode="auto">
        <a:xfrm>
          <a:off x="5381625" y="456247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PCS4</a:t>
          </a:r>
        </a:p>
      </xdr:txBody>
    </xdr:sp>
    <xdr:clientData/>
  </xdr:oneCellAnchor>
  <xdr:twoCellAnchor>
    <xdr:from>
      <xdr:col>10</xdr:col>
      <xdr:colOff>466725</xdr:colOff>
      <xdr:row>19</xdr:row>
      <xdr:rowOff>152400</xdr:rowOff>
    </xdr:from>
    <xdr:to>
      <xdr:col>11</xdr:col>
      <xdr:colOff>142875</xdr:colOff>
      <xdr:row>20</xdr:row>
      <xdr:rowOff>219075</xdr:rowOff>
    </xdr:to>
    <xdr:sp macro="" textlink="">
      <xdr:nvSpPr>
        <xdr:cNvPr id="296" name="Rectangle 349"/>
        <xdr:cNvSpPr>
          <a:spLocks noChangeArrowheads="1"/>
        </xdr:cNvSpPr>
      </xdr:nvSpPr>
      <xdr:spPr bwMode="auto">
        <a:xfrm>
          <a:off x="5467350" y="47720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47625</xdr:colOff>
      <xdr:row>19</xdr:row>
      <xdr:rowOff>171450</xdr:rowOff>
    </xdr:from>
    <xdr:to>
      <xdr:col>18</xdr:col>
      <xdr:colOff>85725</xdr:colOff>
      <xdr:row>20</xdr:row>
      <xdr:rowOff>171450</xdr:rowOff>
    </xdr:to>
    <xdr:sp macro="" textlink="">
      <xdr:nvSpPr>
        <xdr:cNvPr id="297" name="Text Box 350"/>
        <xdr:cNvSpPr txBox="1">
          <a:spLocks noChangeArrowheads="1"/>
        </xdr:cNvSpPr>
      </xdr:nvSpPr>
      <xdr:spPr bwMode="auto">
        <a:xfrm>
          <a:off x="6753225" y="4791075"/>
          <a:ext cx="1181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発電容量P4kW</a:t>
          </a:r>
        </a:p>
      </xdr:txBody>
    </xdr:sp>
    <xdr:clientData/>
  </xdr:twoCellAnchor>
  <xdr:twoCellAnchor>
    <xdr:from>
      <xdr:col>12</xdr:col>
      <xdr:colOff>238125</xdr:colOff>
      <xdr:row>19</xdr:row>
      <xdr:rowOff>152400</xdr:rowOff>
    </xdr:from>
    <xdr:to>
      <xdr:col>13</xdr:col>
      <xdr:colOff>190500</xdr:colOff>
      <xdr:row>20</xdr:row>
      <xdr:rowOff>209550</xdr:rowOff>
    </xdr:to>
    <xdr:grpSp>
      <xdr:nvGrpSpPr>
        <xdr:cNvPr id="298" name="Group 351"/>
        <xdr:cNvGrpSpPr>
          <a:grpSpLocks/>
        </xdr:cNvGrpSpPr>
      </xdr:nvGrpSpPr>
      <xdr:grpSpPr bwMode="auto">
        <a:xfrm flipH="1">
          <a:off x="6057900" y="4772025"/>
          <a:ext cx="609600" cy="304800"/>
          <a:chOff x="691" y="224"/>
          <a:chExt cx="58" cy="19"/>
        </a:xfrm>
      </xdr:grpSpPr>
      <xdr:sp macro="" textlink="">
        <xdr:nvSpPr>
          <xdr:cNvPr id="299" name="Freeform 35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0" name="Freeform 35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35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35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20</xdr:row>
      <xdr:rowOff>66675</xdr:rowOff>
    </xdr:from>
    <xdr:to>
      <xdr:col>12</xdr:col>
      <xdr:colOff>438150</xdr:colOff>
      <xdr:row>20</xdr:row>
      <xdr:rowOff>66675</xdr:rowOff>
    </xdr:to>
    <xdr:sp macro="" textlink="">
      <xdr:nvSpPr>
        <xdr:cNvPr id="303" name="Line 356"/>
        <xdr:cNvSpPr>
          <a:spLocks noChangeShapeType="1"/>
        </xdr:cNvSpPr>
      </xdr:nvSpPr>
      <xdr:spPr bwMode="auto">
        <a:xfrm>
          <a:off x="5819775" y="49339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18</xdr:row>
      <xdr:rowOff>190500</xdr:rowOff>
    </xdr:from>
    <xdr:ext cx="323422" cy="251864"/>
    <xdr:sp macro="" textlink="">
      <xdr:nvSpPr>
        <xdr:cNvPr id="304" name="Text Box 357"/>
        <xdr:cNvSpPr txBox="1">
          <a:spLocks noChangeArrowheads="1"/>
        </xdr:cNvSpPr>
      </xdr:nvSpPr>
      <xdr:spPr bwMode="auto">
        <a:xfrm>
          <a:off x="6200775" y="456247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PV4</a:t>
          </a:r>
        </a:p>
      </xdr:txBody>
    </xdr:sp>
    <xdr:clientData/>
  </xdr:oneCellAnchor>
  <xdr:oneCellAnchor>
    <xdr:from>
      <xdr:col>10</xdr:col>
      <xdr:colOff>381000</xdr:colOff>
      <xdr:row>21</xdr:row>
      <xdr:rowOff>0</xdr:rowOff>
    </xdr:from>
    <xdr:ext cx="436979" cy="251864"/>
    <xdr:sp macro="" textlink="">
      <xdr:nvSpPr>
        <xdr:cNvPr id="305" name="Text Box 358"/>
        <xdr:cNvSpPr txBox="1">
          <a:spLocks noChangeArrowheads="1"/>
        </xdr:cNvSpPr>
      </xdr:nvSpPr>
      <xdr:spPr bwMode="auto">
        <a:xfrm>
          <a:off x="5381625" y="5114925"/>
          <a:ext cx="436979"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PCS5</a:t>
          </a:r>
        </a:p>
      </xdr:txBody>
    </xdr:sp>
    <xdr:clientData/>
  </xdr:oneCellAnchor>
  <xdr:twoCellAnchor>
    <xdr:from>
      <xdr:col>10</xdr:col>
      <xdr:colOff>466725</xdr:colOff>
      <xdr:row>21</xdr:row>
      <xdr:rowOff>228600</xdr:rowOff>
    </xdr:from>
    <xdr:to>
      <xdr:col>11</xdr:col>
      <xdr:colOff>142875</xdr:colOff>
      <xdr:row>23</xdr:row>
      <xdr:rowOff>47625</xdr:rowOff>
    </xdr:to>
    <xdr:sp macro="" textlink="">
      <xdr:nvSpPr>
        <xdr:cNvPr id="306" name="Rectangle 359"/>
        <xdr:cNvSpPr>
          <a:spLocks noChangeArrowheads="1"/>
        </xdr:cNvSpPr>
      </xdr:nvSpPr>
      <xdr:spPr bwMode="auto">
        <a:xfrm>
          <a:off x="5467350" y="53435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47625</xdr:colOff>
      <xdr:row>22</xdr:row>
      <xdr:rowOff>0</xdr:rowOff>
    </xdr:from>
    <xdr:to>
      <xdr:col>18</xdr:col>
      <xdr:colOff>85725</xdr:colOff>
      <xdr:row>23</xdr:row>
      <xdr:rowOff>0</xdr:rowOff>
    </xdr:to>
    <xdr:sp macro="" textlink="">
      <xdr:nvSpPr>
        <xdr:cNvPr id="307" name="Text Box 360"/>
        <xdr:cNvSpPr txBox="1">
          <a:spLocks noChangeArrowheads="1"/>
        </xdr:cNvSpPr>
      </xdr:nvSpPr>
      <xdr:spPr bwMode="auto">
        <a:xfrm>
          <a:off x="6753225" y="5362575"/>
          <a:ext cx="11811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発電容量P5kW</a:t>
          </a:r>
        </a:p>
      </xdr:txBody>
    </xdr:sp>
    <xdr:clientData/>
  </xdr:twoCellAnchor>
  <xdr:twoCellAnchor>
    <xdr:from>
      <xdr:col>12</xdr:col>
      <xdr:colOff>238125</xdr:colOff>
      <xdr:row>21</xdr:row>
      <xdr:rowOff>228600</xdr:rowOff>
    </xdr:from>
    <xdr:to>
      <xdr:col>13</xdr:col>
      <xdr:colOff>190500</xdr:colOff>
      <xdr:row>23</xdr:row>
      <xdr:rowOff>38100</xdr:rowOff>
    </xdr:to>
    <xdr:grpSp>
      <xdr:nvGrpSpPr>
        <xdr:cNvPr id="308" name="Group 361"/>
        <xdr:cNvGrpSpPr>
          <a:grpSpLocks/>
        </xdr:cNvGrpSpPr>
      </xdr:nvGrpSpPr>
      <xdr:grpSpPr bwMode="auto">
        <a:xfrm flipH="1">
          <a:off x="6057900" y="5343525"/>
          <a:ext cx="609600" cy="304800"/>
          <a:chOff x="691" y="224"/>
          <a:chExt cx="58" cy="19"/>
        </a:xfrm>
      </xdr:grpSpPr>
      <xdr:sp macro="" textlink="">
        <xdr:nvSpPr>
          <xdr:cNvPr id="309" name="Freeform 36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36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Freeform 36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36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22</xdr:row>
      <xdr:rowOff>142875</xdr:rowOff>
    </xdr:from>
    <xdr:to>
      <xdr:col>12</xdr:col>
      <xdr:colOff>438150</xdr:colOff>
      <xdr:row>22</xdr:row>
      <xdr:rowOff>142875</xdr:rowOff>
    </xdr:to>
    <xdr:sp macro="" textlink="">
      <xdr:nvSpPr>
        <xdr:cNvPr id="313" name="Line 366"/>
        <xdr:cNvSpPr>
          <a:spLocks noChangeShapeType="1"/>
        </xdr:cNvSpPr>
      </xdr:nvSpPr>
      <xdr:spPr bwMode="auto">
        <a:xfrm>
          <a:off x="5819775" y="5505450"/>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21</xdr:row>
      <xdr:rowOff>0</xdr:rowOff>
    </xdr:from>
    <xdr:ext cx="323422" cy="251864"/>
    <xdr:sp macro="" textlink="">
      <xdr:nvSpPr>
        <xdr:cNvPr id="314" name="Text Box 367"/>
        <xdr:cNvSpPr txBox="1">
          <a:spLocks noChangeArrowheads="1"/>
        </xdr:cNvSpPr>
      </xdr:nvSpPr>
      <xdr:spPr bwMode="auto">
        <a:xfrm>
          <a:off x="6200775" y="5114925"/>
          <a:ext cx="323422"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PV5</a:t>
          </a:r>
        </a:p>
      </xdr:txBody>
    </xdr:sp>
    <xdr:clientData/>
  </xdr:oneCellAnchor>
  <xdr:oneCellAnchor>
    <xdr:from>
      <xdr:col>10</xdr:col>
      <xdr:colOff>504825</xdr:colOff>
      <xdr:row>30</xdr:row>
      <xdr:rowOff>142875</xdr:rowOff>
    </xdr:from>
    <xdr:ext cx="526747" cy="251864"/>
    <xdr:sp macro="" textlink="">
      <xdr:nvSpPr>
        <xdr:cNvPr id="315" name="Text Box 368"/>
        <xdr:cNvSpPr txBox="1">
          <a:spLocks noChangeArrowheads="1"/>
        </xdr:cNvSpPr>
      </xdr:nvSpPr>
      <xdr:spPr bwMode="auto">
        <a:xfrm>
          <a:off x="5505450" y="7486650"/>
          <a:ext cx="526747"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PCS19</a:t>
          </a:r>
        </a:p>
      </xdr:txBody>
    </xdr:sp>
    <xdr:clientData/>
  </xdr:oneCellAnchor>
  <xdr:twoCellAnchor>
    <xdr:from>
      <xdr:col>10</xdr:col>
      <xdr:colOff>485775</xdr:colOff>
      <xdr:row>31</xdr:row>
      <xdr:rowOff>152400</xdr:rowOff>
    </xdr:from>
    <xdr:to>
      <xdr:col>12</xdr:col>
      <xdr:colOff>0</xdr:colOff>
      <xdr:row>32</xdr:row>
      <xdr:rowOff>219075</xdr:rowOff>
    </xdr:to>
    <xdr:sp macro="" textlink="">
      <xdr:nvSpPr>
        <xdr:cNvPr id="316" name="Rectangle 369"/>
        <xdr:cNvSpPr>
          <a:spLocks noChangeArrowheads="1"/>
        </xdr:cNvSpPr>
      </xdr:nvSpPr>
      <xdr:spPr bwMode="auto">
        <a:xfrm>
          <a:off x="5486400" y="77438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57150</xdr:colOff>
      <xdr:row>31</xdr:row>
      <xdr:rowOff>171450</xdr:rowOff>
    </xdr:from>
    <xdr:to>
      <xdr:col>18</xdr:col>
      <xdr:colOff>152400</xdr:colOff>
      <xdr:row>32</xdr:row>
      <xdr:rowOff>171450</xdr:rowOff>
    </xdr:to>
    <xdr:sp macro="" textlink="">
      <xdr:nvSpPr>
        <xdr:cNvPr id="317" name="Text Box 370"/>
        <xdr:cNvSpPr txBox="1">
          <a:spLocks noChangeArrowheads="1"/>
        </xdr:cNvSpPr>
      </xdr:nvSpPr>
      <xdr:spPr bwMode="auto">
        <a:xfrm>
          <a:off x="6762750" y="7762875"/>
          <a:ext cx="12382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発電容量P19kW</a:t>
          </a:r>
        </a:p>
      </xdr:txBody>
    </xdr:sp>
    <xdr:clientData/>
  </xdr:twoCellAnchor>
  <xdr:twoCellAnchor>
    <xdr:from>
      <xdr:col>12</xdr:col>
      <xdr:colOff>247650</xdr:colOff>
      <xdr:row>31</xdr:row>
      <xdr:rowOff>152400</xdr:rowOff>
    </xdr:from>
    <xdr:to>
      <xdr:col>13</xdr:col>
      <xdr:colOff>200025</xdr:colOff>
      <xdr:row>32</xdr:row>
      <xdr:rowOff>209550</xdr:rowOff>
    </xdr:to>
    <xdr:grpSp>
      <xdr:nvGrpSpPr>
        <xdr:cNvPr id="318" name="Group 371"/>
        <xdr:cNvGrpSpPr>
          <a:grpSpLocks/>
        </xdr:cNvGrpSpPr>
      </xdr:nvGrpSpPr>
      <xdr:grpSpPr bwMode="auto">
        <a:xfrm flipH="1">
          <a:off x="6067425" y="7743825"/>
          <a:ext cx="609600" cy="304800"/>
          <a:chOff x="691" y="224"/>
          <a:chExt cx="58" cy="19"/>
        </a:xfrm>
      </xdr:grpSpPr>
      <xdr:sp macro="" textlink="">
        <xdr:nvSpPr>
          <xdr:cNvPr id="319" name="Freeform 37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37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37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37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9525</xdr:colOff>
      <xdr:row>32</xdr:row>
      <xdr:rowOff>76200</xdr:rowOff>
    </xdr:from>
    <xdr:to>
      <xdr:col>12</xdr:col>
      <xdr:colOff>447675</xdr:colOff>
      <xdr:row>32</xdr:row>
      <xdr:rowOff>76200</xdr:rowOff>
    </xdr:to>
    <xdr:sp macro="" textlink="">
      <xdr:nvSpPr>
        <xdr:cNvPr id="323" name="Line 376"/>
        <xdr:cNvSpPr>
          <a:spLocks noChangeShapeType="1"/>
        </xdr:cNvSpPr>
      </xdr:nvSpPr>
      <xdr:spPr bwMode="auto">
        <a:xfrm>
          <a:off x="5829300" y="791527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30</xdr:row>
      <xdr:rowOff>142875</xdr:rowOff>
    </xdr:from>
    <xdr:ext cx="413190" cy="251864"/>
    <xdr:sp macro="" textlink="">
      <xdr:nvSpPr>
        <xdr:cNvPr id="324" name="Text Box 377"/>
        <xdr:cNvSpPr txBox="1">
          <a:spLocks noChangeArrowheads="1"/>
        </xdr:cNvSpPr>
      </xdr:nvSpPr>
      <xdr:spPr bwMode="auto">
        <a:xfrm>
          <a:off x="6200775" y="7486650"/>
          <a:ext cx="413190"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PV19</a:t>
          </a:r>
        </a:p>
      </xdr:txBody>
    </xdr:sp>
    <xdr:clientData/>
  </xdr:oneCellAnchor>
  <xdr:oneCellAnchor>
    <xdr:from>
      <xdr:col>10</xdr:col>
      <xdr:colOff>504825</xdr:colOff>
      <xdr:row>33</xdr:row>
      <xdr:rowOff>0</xdr:rowOff>
    </xdr:from>
    <xdr:ext cx="526747" cy="251864"/>
    <xdr:sp macro="" textlink="">
      <xdr:nvSpPr>
        <xdr:cNvPr id="325" name="Text Box 408"/>
        <xdr:cNvSpPr txBox="1">
          <a:spLocks noChangeArrowheads="1"/>
        </xdr:cNvSpPr>
      </xdr:nvSpPr>
      <xdr:spPr bwMode="auto">
        <a:xfrm>
          <a:off x="5505450" y="8086725"/>
          <a:ext cx="526747"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PCS20</a:t>
          </a:r>
        </a:p>
      </xdr:txBody>
    </xdr:sp>
    <xdr:clientData/>
  </xdr:oneCellAnchor>
  <xdr:twoCellAnchor>
    <xdr:from>
      <xdr:col>10</xdr:col>
      <xdr:colOff>495300</xdr:colOff>
      <xdr:row>33</xdr:row>
      <xdr:rowOff>190500</xdr:rowOff>
    </xdr:from>
    <xdr:to>
      <xdr:col>12</xdr:col>
      <xdr:colOff>9525</xdr:colOff>
      <xdr:row>35</xdr:row>
      <xdr:rowOff>9525</xdr:rowOff>
    </xdr:to>
    <xdr:sp macro="" textlink="">
      <xdr:nvSpPr>
        <xdr:cNvPr id="326" name="Rectangle 409"/>
        <xdr:cNvSpPr>
          <a:spLocks noChangeArrowheads="1"/>
        </xdr:cNvSpPr>
      </xdr:nvSpPr>
      <xdr:spPr bwMode="auto">
        <a:xfrm>
          <a:off x="5495925" y="8277225"/>
          <a:ext cx="333375" cy="314325"/>
        </a:xfrm>
        <a:prstGeom prst="rect">
          <a:avLst/>
        </a:prstGeom>
        <a:solidFill>
          <a:srgbClr xmlns:mc="http://schemas.openxmlformats.org/markup-compatibility/2006" xmlns:a14="http://schemas.microsoft.com/office/drawing/2010/main" val="FFFFFF" mc:Ignorable="a14" a14:legacySpreadsheetColorIndex="65"/>
        </a:solidFill>
        <a:ln w="9525">
          <a:solidFill>
            <a:srgbClr val="000000"/>
          </a:solidFill>
          <a:miter lim="800000"/>
          <a:headEnd/>
          <a:tailEnd/>
        </a:ln>
      </xdr:spPr>
    </xdr:sp>
    <xdr:clientData/>
  </xdr:twoCellAnchor>
  <xdr:twoCellAnchor>
    <xdr:from>
      <xdr:col>14</xdr:col>
      <xdr:colOff>47625</xdr:colOff>
      <xdr:row>33</xdr:row>
      <xdr:rowOff>209550</xdr:rowOff>
    </xdr:from>
    <xdr:to>
      <xdr:col>18</xdr:col>
      <xdr:colOff>228600</xdr:colOff>
      <xdr:row>34</xdr:row>
      <xdr:rowOff>209550</xdr:rowOff>
    </xdr:to>
    <xdr:sp macro="" textlink="">
      <xdr:nvSpPr>
        <xdr:cNvPr id="327" name="Text Box 410"/>
        <xdr:cNvSpPr txBox="1">
          <a:spLocks noChangeArrowheads="1"/>
        </xdr:cNvSpPr>
      </xdr:nvSpPr>
      <xdr:spPr bwMode="auto">
        <a:xfrm>
          <a:off x="6753225" y="8296275"/>
          <a:ext cx="1323975"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発電容量P20kW</a:t>
          </a:r>
        </a:p>
      </xdr:txBody>
    </xdr:sp>
    <xdr:clientData/>
  </xdr:twoCellAnchor>
  <xdr:twoCellAnchor>
    <xdr:from>
      <xdr:col>12</xdr:col>
      <xdr:colOff>238125</xdr:colOff>
      <xdr:row>33</xdr:row>
      <xdr:rowOff>190500</xdr:rowOff>
    </xdr:from>
    <xdr:to>
      <xdr:col>13</xdr:col>
      <xdr:colOff>190500</xdr:colOff>
      <xdr:row>35</xdr:row>
      <xdr:rowOff>0</xdr:rowOff>
    </xdr:to>
    <xdr:grpSp>
      <xdr:nvGrpSpPr>
        <xdr:cNvPr id="328" name="Group 411"/>
        <xdr:cNvGrpSpPr>
          <a:grpSpLocks/>
        </xdr:cNvGrpSpPr>
      </xdr:nvGrpSpPr>
      <xdr:grpSpPr bwMode="auto">
        <a:xfrm flipH="1">
          <a:off x="6057900" y="8277225"/>
          <a:ext cx="609600" cy="304800"/>
          <a:chOff x="691" y="224"/>
          <a:chExt cx="58" cy="19"/>
        </a:xfrm>
      </xdr:grpSpPr>
      <xdr:sp macro="" textlink="">
        <xdr:nvSpPr>
          <xdr:cNvPr id="329" name="Freeform 412"/>
          <xdr:cNvSpPr>
            <a:spLocks/>
          </xdr:cNvSpPr>
        </xdr:nvSpPr>
        <xdr:spPr bwMode="auto">
          <a:xfrm>
            <a:off x="691" y="224"/>
            <a:ext cx="28" cy="10"/>
          </a:xfrm>
          <a:custGeom>
            <a:avLst/>
            <a:gdLst>
              <a:gd name="T0" fmla="*/ 0 w 922"/>
              <a:gd name="T1" fmla="*/ 0 h 586"/>
              <a:gd name="T2" fmla="*/ 0 w 922"/>
              <a:gd name="T3" fmla="*/ 0 h 586"/>
              <a:gd name="T4" fmla="*/ 1 w 922"/>
              <a:gd name="T5" fmla="*/ 0 h 586"/>
              <a:gd name="T6" fmla="*/ 0 w 922"/>
              <a:gd name="T7" fmla="*/ 0 h 586"/>
              <a:gd name="T8" fmla="*/ 0 w 922"/>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2" h="586">
                <a:moveTo>
                  <a:pt x="0" y="0"/>
                </a:moveTo>
                <a:lnTo>
                  <a:pt x="461" y="0"/>
                </a:lnTo>
                <a:lnTo>
                  <a:pt x="922"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0" name="Freeform 413"/>
          <xdr:cNvSpPr>
            <a:spLocks/>
          </xdr:cNvSpPr>
        </xdr:nvSpPr>
        <xdr:spPr bwMode="auto">
          <a:xfrm>
            <a:off x="706" y="224"/>
            <a:ext cx="28" cy="10"/>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414"/>
          <xdr:cNvSpPr>
            <a:spLocks/>
          </xdr:cNvSpPr>
        </xdr:nvSpPr>
        <xdr:spPr bwMode="auto">
          <a:xfrm>
            <a:off x="706" y="234"/>
            <a:ext cx="28"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1" y="0"/>
                </a:lnTo>
                <a:lnTo>
                  <a:pt x="923" y="586"/>
                </a:lnTo>
                <a:lnTo>
                  <a:pt x="461"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415"/>
          <xdr:cNvSpPr>
            <a:spLocks/>
          </xdr:cNvSpPr>
        </xdr:nvSpPr>
        <xdr:spPr bwMode="auto">
          <a:xfrm>
            <a:off x="719" y="234"/>
            <a:ext cx="30" cy="9"/>
          </a:xfrm>
          <a:custGeom>
            <a:avLst/>
            <a:gdLst>
              <a:gd name="T0" fmla="*/ 0 w 923"/>
              <a:gd name="T1" fmla="*/ 0 h 586"/>
              <a:gd name="T2" fmla="*/ 0 w 923"/>
              <a:gd name="T3" fmla="*/ 0 h 586"/>
              <a:gd name="T4" fmla="*/ 1 w 923"/>
              <a:gd name="T5" fmla="*/ 0 h 586"/>
              <a:gd name="T6" fmla="*/ 0 w 923"/>
              <a:gd name="T7" fmla="*/ 0 h 586"/>
              <a:gd name="T8" fmla="*/ 0 w 923"/>
              <a:gd name="T9" fmla="*/ 0 h 586"/>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923" h="586">
                <a:moveTo>
                  <a:pt x="0" y="0"/>
                </a:moveTo>
                <a:lnTo>
                  <a:pt x="462" y="0"/>
                </a:lnTo>
                <a:lnTo>
                  <a:pt x="923" y="586"/>
                </a:lnTo>
                <a:lnTo>
                  <a:pt x="462" y="586"/>
                </a:lnTo>
                <a:lnTo>
                  <a:pt x="0" y="0"/>
                </a:lnTo>
              </a:path>
            </a:pathLst>
          </a:custGeom>
          <a:noFill/>
          <a:ln w="9525">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9525</xdr:colOff>
      <xdr:row>34</xdr:row>
      <xdr:rowOff>114300</xdr:rowOff>
    </xdr:from>
    <xdr:to>
      <xdr:col>12</xdr:col>
      <xdr:colOff>447675</xdr:colOff>
      <xdr:row>34</xdr:row>
      <xdr:rowOff>114300</xdr:rowOff>
    </xdr:to>
    <xdr:sp macro="" textlink="">
      <xdr:nvSpPr>
        <xdr:cNvPr id="333" name="Line 416"/>
        <xdr:cNvSpPr>
          <a:spLocks noChangeShapeType="1"/>
        </xdr:cNvSpPr>
      </xdr:nvSpPr>
      <xdr:spPr bwMode="auto">
        <a:xfrm>
          <a:off x="5829300" y="8448675"/>
          <a:ext cx="4381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381000</xdr:colOff>
      <xdr:row>33</xdr:row>
      <xdr:rowOff>0</xdr:rowOff>
    </xdr:from>
    <xdr:ext cx="413190" cy="251864"/>
    <xdr:sp macro="" textlink="">
      <xdr:nvSpPr>
        <xdr:cNvPr id="334" name="Text Box 417"/>
        <xdr:cNvSpPr txBox="1">
          <a:spLocks noChangeArrowheads="1"/>
        </xdr:cNvSpPr>
      </xdr:nvSpPr>
      <xdr:spPr bwMode="auto">
        <a:xfrm>
          <a:off x="6200775" y="8086725"/>
          <a:ext cx="413190" cy="2518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1400" b="0" i="0" u="none" strike="noStrike" baseline="0">
              <a:solidFill>
                <a:srgbClr val="000000"/>
              </a:solidFill>
              <a:latin typeface="ＭＳ Ｐゴシック"/>
              <a:ea typeface="ＭＳ Ｐゴシック"/>
            </a:rPr>
            <a:t>PV20</a:t>
          </a:r>
        </a:p>
      </xdr:txBody>
    </xdr:sp>
    <xdr:clientData/>
  </xdr:oneCellAnchor>
  <xdr:twoCellAnchor>
    <xdr:from>
      <xdr:col>15</xdr:col>
      <xdr:colOff>66675</xdr:colOff>
      <xdr:row>71</xdr:row>
      <xdr:rowOff>47625</xdr:rowOff>
    </xdr:from>
    <xdr:to>
      <xdr:col>20</xdr:col>
      <xdr:colOff>457200</xdr:colOff>
      <xdr:row>74</xdr:row>
      <xdr:rowOff>19050</xdr:rowOff>
    </xdr:to>
    <xdr:sp macro="" textlink="">
      <xdr:nvSpPr>
        <xdr:cNvPr id="335" name="AutoShape 460"/>
        <xdr:cNvSpPr>
          <a:spLocks noChangeArrowheads="1"/>
        </xdr:cNvSpPr>
      </xdr:nvSpPr>
      <xdr:spPr bwMode="auto">
        <a:xfrm>
          <a:off x="7429500" y="17545050"/>
          <a:ext cx="1895475" cy="714375"/>
        </a:xfrm>
        <a:prstGeom prst="wedgeRectCallout">
          <a:avLst>
            <a:gd name="adj1" fmla="val -89815"/>
            <a:gd name="adj2" fmla="val 55000"/>
          </a:avLst>
        </a:prstGeom>
        <a:solidFill>
          <a:srgbClr xmlns:mc="http://schemas.openxmlformats.org/markup-compatibility/2006" xmlns:a14="http://schemas.microsoft.com/office/drawing/2010/main" val="FF99CC" mc:Ignorable="a14" a14:legacySpreadsheetColorIndex="4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18288" rIns="0" bIns="18288" anchor="ctr" upright="1"/>
        <a:lstStyle/>
        <a:p>
          <a:pPr algn="l" rtl="0">
            <a:lnSpc>
              <a:spcPts val="1200"/>
            </a:lnSpc>
            <a:defRPr sz="1000"/>
          </a:pPr>
          <a:r>
            <a:rPr lang="ja-JP" altLang="en-US" sz="1100" b="0" i="0" u="none" strike="noStrike" baseline="0">
              <a:solidFill>
                <a:srgbClr val="000000"/>
              </a:solidFill>
              <a:latin typeface="ＪＳゴシック"/>
            </a:rPr>
            <a:t>11台目以降は2枚目に記載欄を設けていますので、そちらに記載願います。</a:t>
          </a:r>
        </a:p>
      </xdr:txBody>
    </xdr:sp>
    <xdr:clientData/>
  </xdr:twoCellAnchor>
  <xdr:oneCellAnchor>
    <xdr:from>
      <xdr:col>12</xdr:col>
      <xdr:colOff>238125</xdr:colOff>
      <xdr:row>24</xdr:row>
      <xdr:rowOff>95250</xdr:rowOff>
    </xdr:from>
    <xdr:ext cx="173766" cy="1737518"/>
    <xdr:sp macro="" textlink="">
      <xdr:nvSpPr>
        <xdr:cNvPr id="336" name="Text Box 462"/>
        <xdr:cNvSpPr txBox="1">
          <a:spLocks noChangeArrowheads="1"/>
        </xdr:cNvSpPr>
      </xdr:nvSpPr>
      <xdr:spPr bwMode="auto">
        <a:xfrm>
          <a:off x="6057900" y="5953125"/>
          <a:ext cx="173766" cy="17375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9144" bIns="0" anchor="t" upright="1">
          <a:spAutoFit/>
        </a:bodyPr>
        <a:lstStyle/>
        <a:p>
          <a:pPr algn="l" rtl="0">
            <a:defRPr sz="1000"/>
          </a:pPr>
          <a:r>
            <a:rPr lang="ja-JP" altLang="en-US" sz="1100" b="0" i="0" u="none" strike="noStrike" baseline="0">
              <a:solidFill>
                <a:srgbClr val="000000"/>
              </a:solidFill>
              <a:latin typeface="ＪＳゴシック"/>
            </a:rPr>
            <a:t>・・・・・・・</a:t>
          </a:r>
        </a:p>
      </xdr:txBody>
    </xdr:sp>
    <xdr:clientData/>
  </xdr:oneCellAnchor>
  <xdr:oneCellAnchor>
    <xdr:from>
      <xdr:col>9</xdr:col>
      <xdr:colOff>619125</xdr:colOff>
      <xdr:row>24</xdr:row>
      <xdr:rowOff>95250</xdr:rowOff>
    </xdr:from>
    <xdr:ext cx="173766" cy="1737518"/>
    <xdr:sp macro="" textlink="">
      <xdr:nvSpPr>
        <xdr:cNvPr id="337" name="Text Box 463"/>
        <xdr:cNvSpPr txBox="1">
          <a:spLocks noChangeArrowheads="1"/>
        </xdr:cNvSpPr>
      </xdr:nvSpPr>
      <xdr:spPr bwMode="auto">
        <a:xfrm>
          <a:off x="4857750" y="5953125"/>
          <a:ext cx="173766" cy="17375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9144" bIns="0" anchor="t" upright="1">
          <a:spAutoFit/>
        </a:bodyPr>
        <a:lstStyle/>
        <a:p>
          <a:pPr algn="l" rtl="0">
            <a:defRPr sz="1000"/>
          </a:pPr>
          <a:r>
            <a:rPr lang="ja-JP" altLang="en-US" sz="1100" b="0" i="0" u="none" strike="noStrike" baseline="0">
              <a:solidFill>
                <a:srgbClr val="000000"/>
              </a:solidFill>
              <a:latin typeface="ＪＳゴシック"/>
            </a:rPr>
            <a:t>・・・・・・・</a:t>
          </a:r>
        </a:p>
      </xdr:txBody>
    </xdr:sp>
    <xdr:clientData/>
  </xdr:oneCellAnchor>
  <xdr:oneCellAnchor>
    <xdr:from>
      <xdr:col>8</xdr:col>
      <xdr:colOff>238125</xdr:colOff>
      <xdr:row>24</xdr:row>
      <xdr:rowOff>95250</xdr:rowOff>
    </xdr:from>
    <xdr:ext cx="173766" cy="1737518"/>
    <xdr:sp macro="" textlink="">
      <xdr:nvSpPr>
        <xdr:cNvPr id="338" name="Text Box 464"/>
        <xdr:cNvSpPr txBox="1">
          <a:spLocks noChangeArrowheads="1"/>
        </xdr:cNvSpPr>
      </xdr:nvSpPr>
      <xdr:spPr bwMode="auto">
        <a:xfrm>
          <a:off x="3819525" y="5953125"/>
          <a:ext cx="173766" cy="17375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wordArtVertRtl" wrap="none" lIns="0" tIns="0" rIns="9144" bIns="0" anchor="t" upright="1">
          <a:spAutoFit/>
        </a:bodyPr>
        <a:lstStyle/>
        <a:p>
          <a:pPr algn="l" rtl="0">
            <a:defRPr sz="1000"/>
          </a:pPr>
          <a:r>
            <a:rPr lang="ja-JP" altLang="en-US" sz="1100" b="0" i="0" u="none" strike="noStrike" baseline="0">
              <a:solidFill>
                <a:srgbClr val="000000"/>
              </a:solidFill>
              <a:latin typeface="ＪＳゴシック"/>
            </a:rPr>
            <a:t>・・・・・・・</a:t>
          </a:r>
        </a:p>
      </xdr:txBody>
    </xdr:sp>
    <xdr:clientData/>
  </xdr:oneCellAnchor>
  <xdr:twoCellAnchor>
    <xdr:from>
      <xdr:col>51</xdr:col>
      <xdr:colOff>721302</xdr:colOff>
      <xdr:row>19</xdr:row>
      <xdr:rowOff>80530</xdr:rowOff>
    </xdr:from>
    <xdr:to>
      <xdr:col>52</xdr:col>
      <xdr:colOff>289213</xdr:colOff>
      <xdr:row>20</xdr:row>
      <xdr:rowOff>19051</xdr:rowOff>
    </xdr:to>
    <xdr:sp macro="" textlink="">
      <xdr:nvSpPr>
        <xdr:cNvPr id="339" name="Freeform 421"/>
        <xdr:cNvSpPr>
          <a:spLocks/>
        </xdr:cNvSpPr>
      </xdr:nvSpPr>
      <xdr:spPr bwMode="auto">
        <a:xfrm>
          <a:off x="27610377" y="4700155"/>
          <a:ext cx="301336" cy="186171"/>
        </a:xfrm>
        <a:custGeom>
          <a:avLst/>
          <a:gdLst>
            <a:gd name="T0" fmla="*/ 0 w 31"/>
            <a:gd name="T1" fmla="*/ 2147483646 h 14"/>
            <a:gd name="T2" fmla="*/ 2147483646 w 31"/>
            <a:gd name="T3" fmla="*/ 2147483646 h 14"/>
            <a:gd name="T4" fmla="*/ 2147483646 w 31"/>
            <a:gd name="T5" fmla="*/ 0 h 14"/>
            <a:gd name="T6" fmla="*/ 0 60000 65536"/>
            <a:gd name="T7" fmla="*/ 0 60000 65536"/>
            <a:gd name="T8" fmla="*/ 0 60000 65536"/>
          </a:gdLst>
          <a:ahLst/>
          <a:cxnLst>
            <a:cxn ang="T6">
              <a:pos x="T0" y="T1"/>
            </a:cxn>
            <a:cxn ang="T7">
              <a:pos x="T2" y="T3"/>
            </a:cxn>
            <a:cxn ang="T8">
              <a:pos x="T4" y="T5"/>
            </a:cxn>
          </a:cxnLst>
          <a:rect l="0" t="0" r="r" b="b"/>
          <a:pathLst>
            <a:path w="31" h="14">
              <a:moveTo>
                <a:pt x="0" y="14"/>
              </a:moveTo>
              <a:lnTo>
                <a:pt x="31" y="14"/>
              </a:lnTo>
              <a:lnTo>
                <a:pt x="31"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53</xdr:col>
      <xdr:colOff>127557</xdr:colOff>
      <xdr:row>19</xdr:row>
      <xdr:rowOff>76192</xdr:rowOff>
    </xdr:from>
    <xdr:to>
      <xdr:col>55</xdr:col>
      <xdr:colOff>478123</xdr:colOff>
      <xdr:row>20</xdr:row>
      <xdr:rowOff>93439</xdr:rowOff>
    </xdr:to>
    <xdr:sp macro="" textlink="">
      <xdr:nvSpPr>
        <xdr:cNvPr id="340" name="Text Box 442"/>
        <xdr:cNvSpPr txBox="1">
          <a:spLocks noChangeArrowheads="1"/>
        </xdr:cNvSpPr>
      </xdr:nvSpPr>
      <xdr:spPr bwMode="auto">
        <a:xfrm>
          <a:off x="28416807" y="4695817"/>
          <a:ext cx="1684066" cy="264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ＪＳゴシック"/>
            </a:rPr>
            <a:t>その他のとき値を必ず記入</a:t>
          </a:r>
        </a:p>
      </xdr:txBody>
    </xdr:sp>
    <xdr:clientData/>
  </xdr:twoCellAnchor>
  <xdr:twoCellAnchor>
    <xdr:from>
      <xdr:col>55</xdr:col>
      <xdr:colOff>96115</xdr:colOff>
      <xdr:row>19</xdr:row>
      <xdr:rowOff>17318</xdr:rowOff>
    </xdr:from>
    <xdr:to>
      <xdr:col>55</xdr:col>
      <xdr:colOff>391390</xdr:colOff>
      <xdr:row>19</xdr:row>
      <xdr:rowOff>198293</xdr:rowOff>
    </xdr:to>
    <xdr:sp macro="" textlink="">
      <xdr:nvSpPr>
        <xdr:cNvPr id="341" name="Freeform 443"/>
        <xdr:cNvSpPr>
          <a:spLocks/>
        </xdr:cNvSpPr>
      </xdr:nvSpPr>
      <xdr:spPr bwMode="auto">
        <a:xfrm>
          <a:off x="29718865" y="4636943"/>
          <a:ext cx="295275" cy="180975"/>
        </a:xfrm>
        <a:custGeom>
          <a:avLst/>
          <a:gdLst>
            <a:gd name="T0" fmla="*/ 0 w 31"/>
            <a:gd name="T1" fmla="*/ 2147483646 h 14"/>
            <a:gd name="T2" fmla="*/ 2147483646 w 31"/>
            <a:gd name="T3" fmla="*/ 2147483646 h 14"/>
            <a:gd name="T4" fmla="*/ 2147483646 w 31"/>
            <a:gd name="T5" fmla="*/ 0 h 14"/>
            <a:gd name="T6" fmla="*/ 0 60000 65536"/>
            <a:gd name="T7" fmla="*/ 0 60000 65536"/>
            <a:gd name="T8" fmla="*/ 0 60000 65536"/>
          </a:gdLst>
          <a:ahLst/>
          <a:cxnLst>
            <a:cxn ang="T6">
              <a:pos x="T0" y="T1"/>
            </a:cxn>
            <a:cxn ang="T7">
              <a:pos x="T2" y="T3"/>
            </a:cxn>
            <a:cxn ang="T8">
              <a:pos x="T4" y="T5"/>
            </a:cxn>
          </a:cxnLst>
          <a:rect l="0" t="0" r="r" b="b"/>
          <a:pathLst>
            <a:path w="31" h="14">
              <a:moveTo>
                <a:pt x="0" y="14"/>
              </a:moveTo>
              <a:lnTo>
                <a:pt x="31" y="14"/>
              </a:lnTo>
              <a:lnTo>
                <a:pt x="31"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38100</xdr:colOff>
      <xdr:row>110</xdr:row>
      <xdr:rowOff>19051</xdr:rowOff>
    </xdr:to>
    <xdr:pic>
      <xdr:nvPicPr>
        <xdr:cNvPr id="15"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964886" cy="19477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248479</xdr:colOff>
      <xdr:row>0</xdr:row>
      <xdr:rowOff>105960</xdr:rowOff>
    </xdr:from>
    <xdr:to>
      <xdr:col>13</xdr:col>
      <xdr:colOff>287321</xdr:colOff>
      <xdr:row>35</xdr:row>
      <xdr:rowOff>33131</xdr:rowOff>
    </xdr:to>
    <xdr:pic>
      <xdr:nvPicPr>
        <xdr:cNvPr id="6" name="図 5"/>
        <xdr:cNvPicPr>
          <a:picLocks noChangeAspect="1"/>
        </xdr:cNvPicPr>
      </xdr:nvPicPr>
      <xdr:blipFill rotWithShape="1">
        <a:blip xmlns:r="http://schemas.openxmlformats.org/officeDocument/2006/relationships" r:embed="rId1"/>
        <a:srcRect l="1094" t="42098" r="73751" b="10414"/>
        <a:stretch/>
      </xdr:blipFill>
      <xdr:spPr>
        <a:xfrm>
          <a:off x="248479" y="105960"/>
          <a:ext cx="8975777" cy="6014888"/>
        </a:xfrm>
        <a:prstGeom prst="rect">
          <a:avLst/>
        </a:prstGeom>
        <a:ln>
          <a:solidFill>
            <a:schemeClr val="accent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104043</xdr:rowOff>
    </xdr:from>
    <xdr:to>
      <xdr:col>17</xdr:col>
      <xdr:colOff>7327</xdr:colOff>
      <xdr:row>56</xdr:row>
      <xdr:rowOff>36635</xdr:rowOff>
    </xdr:to>
    <xdr:pic>
      <xdr:nvPicPr>
        <xdr:cNvPr id="10" name="図 9"/>
        <xdr:cNvPicPr>
          <a:picLocks noChangeAspect="1"/>
        </xdr:cNvPicPr>
      </xdr:nvPicPr>
      <xdr:blipFill rotWithShape="1">
        <a:blip xmlns:r="http://schemas.openxmlformats.org/officeDocument/2006/relationships" r:embed="rId1"/>
        <a:srcRect l="1020" t="35942" r="73504" b="10243"/>
        <a:stretch/>
      </xdr:blipFill>
      <xdr:spPr>
        <a:xfrm>
          <a:off x="0" y="104043"/>
          <a:ext cx="11715750" cy="9369669"/>
        </a:xfrm>
        <a:prstGeom prst="rect">
          <a:avLst/>
        </a:prstGeom>
        <a:ln>
          <a:solidFill>
            <a:schemeClr val="accent1"/>
          </a:solidFill>
        </a:ln>
      </xdr:spPr>
    </xdr:pic>
    <xdr:clientData/>
  </xdr:twoCellAnchor>
  <xdr:twoCellAnchor editAs="oneCell">
    <xdr:from>
      <xdr:col>0</xdr:col>
      <xdr:colOff>0</xdr:colOff>
      <xdr:row>0</xdr:row>
      <xdr:rowOff>131885</xdr:rowOff>
    </xdr:from>
    <xdr:to>
      <xdr:col>17</xdr:col>
      <xdr:colOff>417637</xdr:colOff>
      <xdr:row>56</xdr:row>
      <xdr:rowOff>127102</xdr:rowOff>
    </xdr:to>
    <xdr:pic>
      <xdr:nvPicPr>
        <xdr:cNvPr id="11" name="図 10"/>
        <xdr:cNvPicPr>
          <a:picLocks noChangeAspect="1"/>
        </xdr:cNvPicPr>
      </xdr:nvPicPr>
      <xdr:blipFill>
        <a:blip xmlns:r="http://schemas.openxmlformats.org/officeDocument/2006/relationships" r:embed="rId2"/>
        <a:stretch>
          <a:fillRect/>
        </a:stretch>
      </xdr:blipFill>
      <xdr:spPr>
        <a:xfrm rot="5400000">
          <a:off x="1346883" y="-1214998"/>
          <a:ext cx="9432294" cy="12126060"/>
        </a:xfrm>
        <a:prstGeom prst="rect">
          <a:avLst/>
        </a:prstGeom>
      </xdr:spPr>
    </xdr:pic>
    <xdr:clientData/>
  </xdr:twoCellAnchor>
  <xdr:twoCellAnchor>
    <xdr:from>
      <xdr:col>13</xdr:col>
      <xdr:colOff>219808</xdr:colOff>
      <xdr:row>3</xdr:row>
      <xdr:rowOff>161192</xdr:rowOff>
    </xdr:from>
    <xdr:to>
      <xdr:col>16</xdr:col>
      <xdr:colOff>600809</xdr:colOff>
      <xdr:row>6</xdr:row>
      <xdr:rowOff>37368</xdr:rowOff>
    </xdr:to>
    <xdr:sp macro="" textlink="">
      <xdr:nvSpPr>
        <xdr:cNvPr id="13" name="正方形/長方形 12"/>
        <xdr:cNvSpPr/>
      </xdr:nvSpPr>
      <xdr:spPr>
        <a:xfrm>
          <a:off x="9173308" y="666750"/>
          <a:ext cx="2447193" cy="38173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関西電力送配電株式会社</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10\Share\801014\&#12487;&#12473;&#12463;&#12488;&#12483;&#12503;\&#39640;&#22311;&#65324;&#30003;&#3679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osn2f500.ad.kepco.co.jp:8080/Documents%20and%20Settings/468404/Local%20Settings/Temporary%20Internet%20Files/OLKB4/&#21942;&#26989;&#36039;&#26009;&#12288;&#26032;&#35215;&#31263;&#35696;(&#21463;&#20184;&#30058;&#2149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接続供給契約申込書"/>
      <sheetName val="申込記入例"/>
      <sheetName val="別紙(計画・実需Ｌ側)"/>
      <sheetName val="別紙(連記式)(計画・実需Ｌ側)"/>
      <sheetName val="別紙 (実需Ｇ側)"/>
      <sheetName val="別紙 (連記式)(実需Ｇ側)"/>
      <sheetName val="別紙記入例"/>
      <sheetName val="別紙(個別)-2"/>
      <sheetName val="別紙(個別)-3"/>
      <sheetName val="別紙(個別)-4"/>
      <sheetName val="別紙(個別)-5"/>
      <sheetName val="別紙(個別)-6"/>
      <sheetName val="別紙(個別)-7"/>
      <sheetName val="別紙(個別)-8"/>
      <sheetName val="別紙(個別)-9"/>
      <sheetName val="別紙(個別)-10"/>
      <sheetName val="別紙(個別)-11"/>
      <sheetName val="別紙(個別)-12"/>
      <sheetName val="別紙(個別)-13"/>
      <sheetName val="別紙(個別)-14"/>
      <sheetName val="別紙(個別)-15"/>
      <sheetName val="別紙(個別)-16"/>
      <sheetName val="別紙(個別)-17"/>
      <sheetName val="別紙(個別)-18"/>
      <sheetName val="別紙(個別)-19"/>
      <sheetName val="別紙(個別)-20"/>
      <sheetName val="別紙(個別)-21"/>
      <sheetName val="別紙(個別)-22"/>
      <sheetName val="別紙(個別)-23"/>
      <sheetName val="別紙(個別)-24"/>
      <sheetName val="別紙(個別)-25"/>
      <sheetName val="別紙(個別)-26"/>
      <sheetName val="別紙(個別)-27"/>
      <sheetName val="別紙(個別)-28"/>
      <sheetName val="別紙(個別)-29"/>
      <sheetName val="別紙(個別)-30"/>
    </sheetNames>
    <sheetDataSet>
      <sheetData sheetId="0"/>
      <sheetData sheetId="1" refreshError="1"/>
      <sheetData sheetId="2" refreshError="1"/>
      <sheetData sheetId="3">
        <row r="6">
          <cell r="A6">
            <v>1</v>
          </cell>
          <cell r="K6" t="str">
            <v>（選択して下さい）</v>
          </cell>
          <cell r="M6" t="str">
            <v>（選択して下さい）</v>
          </cell>
          <cell r="AU6" t="str">
            <v>（選択して下さい）</v>
          </cell>
        </row>
        <row r="7">
          <cell r="A7">
            <v>2</v>
          </cell>
          <cell r="K7" t="str">
            <v>（選択して下さい）</v>
          </cell>
          <cell r="M7" t="str">
            <v>（選択して下さい）</v>
          </cell>
          <cell r="AU7" t="str">
            <v>（選択して下さい）</v>
          </cell>
        </row>
        <row r="8">
          <cell r="A8">
            <v>3</v>
          </cell>
          <cell r="K8" t="str">
            <v>（選択して下さい）</v>
          </cell>
          <cell r="M8" t="str">
            <v>（選択して下さい）</v>
          </cell>
          <cell r="AU8" t="str">
            <v>（選択して下さい）</v>
          </cell>
        </row>
        <row r="9">
          <cell r="A9">
            <v>4</v>
          </cell>
          <cell r="K9" t="str">
            <v>（選択して下さい）</v>
          </cell>
          <cell r="M9" t="str">
            <v>（選択して下さい）</v>
          </cell>
          <cell r="AU9" t="str">
            <v>（選択して下さい）</v>
          </cell>
        </row>
        <row r="10">
          <cell r="A10">
            <v>5</v>
          </cell>
          <cell r="K10" t="str">
            <v>（選択して下さい）</v>
          </cell>
          <cell r="M10" t="str">
            <v>（選択して下さい）</v>
          </cell>
          <cell r="AU10" t="str">
            <v>（選択して下さい）</v>
          </cell>
        </row>
        <row r="11">
          <cell r="A11">
            <v>6</v>
          </cell>
          <cell r="K11" t="str">
            <v>（選択して下さい）</v>
          </cell>
          <cell r="M11" t="str">
            <v>（選択して下さい）</v>
          </cell>
          <cell r="AT11" t="str">
            <v>-</v>
          </cell>
          <cell r="AU11" t="str">
            <v>（選択して下さい）</v>
          </cell>
        </row>
        <row r="12">
          <cell r="A12">
            <v>7</v>
          </cell>
          <cell r="K12" t="str">
            <v>（選択して下さい）</v>
          </cell>
          <cell r="M12" t="str">
            <v>（選択して下さい）</v>
          </cell>
          <cell r="AT12" t="str">
            <v>-</v>
          </cell>
          <cell r="AU12" t="str">
            <v>（選択して下さい）</v>
          </cell>
        </row>
        <row r="13">
          <cell r="A13">
            <v>8</v>
          </cell>
          <cell r="K13" t="str">
            <v>（選択して下さい）</v>
          </cell>
          <cell r="M13" t="str">
            <v>（選択して下さい）</v>
          </cell>
          <cell r="AT13" t="str">
            <v>-</v>
          </cell>
          <cell r="AU13" t="str">
            <v>（選択して下さい）</v>
          </cell>
        </row>
        <row r="14">
          <cell r="A14">
            <v>9</v>
          </cell>
          <cell r="K14" t="str">
            <v>（選択して下さい）</v>
          </cell>
          <cell r="M14" t="str">
            <v>（選択して下さい）</v>
          </cell>
          <cell r="AT14" t="str">
            <v>-</v>
          </cell>
          <cell r="AU14" t="str">
            <v>（選択して下さい）</v>
          </cell>
        </row>
        <row r="15">
          <cell r="A15">
            <v>10</v>
          </cell>
          <cell r="K15" t="str">
            <v>（選択して下さい）</v>
          </cell>
          <cell r="M15" t="str">
            <v>（選択して下さい）</v>
          </cell>
          <cell r="AT15" t="str">
            <v>-</v>
          </cell>
          <cell r="AU15" t="str">
            <v>（選択して下さい）</v>
          </cell>
        </row>
        <row r="16">
          <cell r="A16">
            <v>11</v>
          </cell>
          <cell r="K16" t="str">
            <v>（選択して下さい）</v>
          </cell>
          <cell r="M16" t="str">
            <v>（選択して下さい）</v>
          </cell>
          <cell r="AT16" t="str">
            <v>-</v>
          </cell>
          <cell r="AU16" t="str">
            <v>（選択して下さい）</v>
          </cell>
        </row>
        <row r="17">
          <cell r="A17">
            <v>12</v>
          </cell>
          <cell r="K17" t="str">
            <v>（選択して下さい）</v>
          </cell>
          <cell r="M17" t="str">
            <v>（選択して下さい）</v>
          </cell>
          <cell r="AT17" t="str">
            <v>-</v>
          </cell>
          <cell r="AU17" t="str">
            <v>（選択して下さい）</v>
          </cell>
        </row>
        <row r="18">
          <cell r="A18">
            <v>13</v>
          </cell>
          <cell r="K18" t="str">
            <v>（選択して下さい）</v>
          </cell>
          <cell r="M18" t="str">
            <v>（選択して下さい）</v>
          </cell>
          <cell r="AT18" t="str">
            <v>-</v>
          </cell>
          <cell r="AU18" t="str">
            <v>（選択して下さい）</v>
          </cell>
        </row>
        <row r="19">
          <cell r="A19">
            <v>14</v>
          </cell>
          <cell r="K19" t="str">
            <v>（選択して下さい）</v>
          </cell>
          <cell r="M19" t="str">
            <v>（選択して下さい）</v>
          </cell>
          <cell r="AT19" t="str">
            <v>-</v>
          </cell>
          <cell r="AU19" t="str">
            <v>（選択して下さい）</v>
          </cell>
        </row>
        <row r="20">
          <cell r="A20">
            <v>15</v>
          </cell>
          <cell r="K20" t="str">
            <v>（選択して下さい）</v>
          </cell>
          <cell r="M20" t="str">
            <v>（選択して下さい）</v>
          </cell>
          <cell r="AT20" t="str">
            <v>-</v>
          </cell>
          <cell r="AU20" t="str">
            <v>（選択して下さい）</v>
          </cell>
        </row>
        <row r="21">
          <cell r="A21">
            <v>16</v>
          </cell>
          <cell r="K21" t="str">
            <v>（選択して下さい）</v>
          </cell>
          <cell r="M21" t="str">
            <v>（選択して下さい）</v>
          </cell>
          <cell r="AT21" t="str">
            <v>-</v>
          </cell>
          <cell r="AU21" t="str">
            <v>（選択して下さい）</v>
          </cell>
        </row>
        <row r="22">
          <cell r="A22">
            <v>17</v>
          </cell>
          <cell r="K22" t="str">
            <v>（選択して下さい）</v>
          </cell>
          <cell r="M22" t="str">
            <v>（選択して下さい）</v>
          </cell>
          <cell r="AT22" t="str">
            <v>-</v>
          </cell>
          <cell r="AU22" t="str">
            <v>（選択して下さい）</v>
          </cell>
        </row>
        <row r="23">
          <cell r="A23">
            <v>18</v>
          </cell>
          <cell r="K23" t="str">
            <v>（選択して下さい）</v>
          </cell>
          <cell r="M23" t="str">
            <v>（選択して下さい）</v>
          </cell>
          <cell r="AT23" t="str">
            <v>-</v>
          </cell>
          <cell r="AU23" t="str">
            <v>（選択して下さい）</v>
          </cell>
        </row>
        <row r="24">
          <cell r="A24">
            <v>19</v>
          </cell>
          <cell r="K24" t="str">
            <v>（選択して下さい）</v>
          </cell>
          <cell r="M24" t="str">
            <v>（選択して下さい）</v>
          </cell>
          <cell r="AT24" t="str">
            <v>-</v>
          </cell>
          <cell r="AU24" t="str">
            <v>（選択して下さい）</v>
          </cell>
        </row>
        <row r="25">
          <cell r="A25">
            <v>20</v>
          </cell>
          <cell r="K25" t="str">
            <v>（選択して下さい）</v>
          </cell>
          <cell r="M25" t="str">
            <v>（選択して下さい）</v>
          </cell>
          <cell r="AT25" t="str">
            <v>-</v>
          </cell>
          <cell r="AU25" t="str">
            <v>（選択して下さい）</v>
          </cell>
        </row>
        <row r="26">
          <cell r="A26">
            <v>21</v>
          </cell>
          <cell r="K26" t="str">
            <v>（選択して下さい）</v>
          </cell>
          <cell r="M26" t="str">
            <v>（選択して下さい）</v>
          </cell>
          <cell r="AT26" t="str">
            <v>-</v>
          </cell>
          <cell r="AU26" t="str">
            <v>（選択して下さい）</v>
          </cell>
        </row>
        <row r="27">
          <cell r="A27">
            <v>22</v>
          </cell>
          <cell r="K27" t="str">
            <v>（選択して下さい）</v>
          </cell>
          <cell r="M27" t="str">
            <v>（選択して下さい）</v>
          </cell>
          <cell r="AT27" t="str">
            <v>-</v>
          </cell>
          <cell r="AU27" t="str">
            <v>（選択して下さい）</v>
          </cell>
        </row>
        <row r="28">
          <cell r="A28">
            <v>23</v>
          </cell>
          <cell r="K28" t="str">
            <v>（選択して下さい）</v>
          </cell>
          <cell r="M28" t="str">
            <v>（選択して下さい）</v>
          </cell>
          <cell r="AT28" t="str">
            <v>-</v>
          </cell>
          <cell r="AU28" t="str">
            <v>（選択して下さい）</v>
          </cell>
        </row>
        <row r="29">
          <cell r="A29">
            <v>24</v>
          </cell>
          <cell r="K29" t="str">
            <v>（選択して下さい）</v>
          </cell>
          <cell r="M29" t="str">
            <v>（選択して下さい）</v>
          </cell>
          <cell r="AT29" t="str">
            <v>-</v>
          </cell>
          <cell r="AU29" t="str">
            <v>（選択して下さい）</v>
          </cell>
        </row>
        <row r="30">
          <cell r="A30">
            <v>25</v>
          </cell>
          <cell r="K30" t="str">
            <v>（選択して下さい）</v>
          </cell>
          <cell r="M30" t="str">
            <v>（選択して下さい）</v>
          </cell>
          <cell r="AT30" t="str">
            <v>-</v>
          </cell>
          <cell r="AU30" t="str">
            <v>（選択して下さい）</v>
          </cell>
        </row>
        <row r="31">
          <cell r="A31">
            <v>26</v>
          </cell>
          <cell r="K31" t="str">
            <v>（選択して下さい）</v>
          </cell>
          <cell r="M31" t="str">
            <v>（選択して下さい）</v>
          </cell>
          <cell r="AT31" t="str">
            <v>-</v>
          </cell>
          <cell r="AU31" t="str">
            <v>（選択して下さい）</v>
          </cell>
        </row>
        <row r="32">
          <cell r="A32">
            <v>27</v>
          </cell>
          <cell r="K32" t="str">
            <v>（選択して下さい）</v>
          </cell>
          <cell r="M32" t="str">
            <v>（選択して下さい）</v>
          </cell>
          <cell r="AT32" t="str">
            <v>-</v>
          </cell>
          <cell r="AU32" t="str">
            <v>（選択して下さい）</v>
          </cell>
        </row>
        <row r="33">
          <cell r="A33">
            <v>28</v>
          </cell>
          <cell r="K33" t="str">
            <v>（選択して下さい）</v>
          </cell>
          <cell r="M33" t="str">
            <v>（選択して下さい）</v>
          </cell>
          <cell r="AT33" t="str">
            <v>-</v>
          </cell>
          <cell r="AU33" t="str">
            <v>（選択して下さい）</v>
          </cell>
        </row>
        <row r="34">
          <cell r="A34">
            <v>29</v>
          </cell>
          <cell r="K34" t="str">
            <v>（選択して下さい）</v>
          </cell>
          <cell r="M34" t="str">
            <v>（選択して下さい）</v>
          </cell>
          <cell r="AT34" t="str">
            <v>-</v>
          </cell>
          <cell r="AU34" t="str">
            <v>（選択して下さい）</v>
          </cell>
        </row>
        <row r="35">
          <cell r="A35">
            <v>30</v>
          </cell>
          <cell r="K35" t="str">
            <v>（選択して下さい）</v>
          </cell>
          <cell r="M35" t="str">
            <v>（選択して下さい）</v>
          </cell>
          <cell r="AT35" t="str">
            <v>-</v>
          </cell>
          <cell r="AU35" t="str">
            <v>（選択して下さい）</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画面"/>
      <sheetName val="りん議"/>
      <sheetName val="新受給契約書（一括購入）"/>
      <sheetName val="ガイドライン"/>
      <sheetName val="配電系統図"/>
      <sheetName val="チェックシート"/>
      <sheetName val="直）技術"/>
      <sheetName val="堅）技術"/>
      <sheetName val="草・野・今）技術"/>
      <sheetName val="各ﾒ-ｶ-整定値一覧"/>
      <sheetName val="設備増設・変更りん議"/>
      <sheetName val="旧受給契約書（一括購入）"/>
      <sheetName val="旧受給契約書（電気のみ）"/>
      <sheetName val="旧増設・変更契約書低圧（一括購入）"/>
      <sheetName val="配電系統図（ｗ）"/>
    </sheetNames>
    <sheetDataSet>
      <sheetData sheetId="0">
        <row r="5">
          <cell r="D5" t="str">
            <v>＊＊＊＊</v>
          </cell>
        </row>
        <row r="8">
          <cell r="D8" t="str">
            <v>＊＊－＊＊－＊＊</v>
          </cell>
        </row>
        <row r="9">
          <cell r="D9" t="str">
            <v>はぴｅタイム</v>
          </cell>
        </row>
        <row r="11">
          <cell r="D11" t="str">
            <v>＊＊＊＊</v>
          </cell>
        </row>
        <row r="12">
          <cell r="D12" t="str">
            <v>既</v>
          </cell>
        </row>
        <row r="13">
          <cell r="D13" t="str">
            <v>＊＊＊＊</v>
          </cell>
        </row>
        <row r="14">
          <cell r="D14" t="str">
            <v>＊＊＊＊</v>
          </cell>
        </row>
        <row r="16">
          <cell r="D16" t="str">
            <v>３，１６８</v>
          </cell>
        </row>
        <row r="18">
          <cell r="D18" t="str">
            <v>３，０００</v>
          </cell>
        </row>
        <row r="19">
          <cell r="D19" t="str">
            <v>ＪＨ－Ｓ４０３</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B1:E34"/>
  <sheetViews>
    <sheetView zoomScale="90" zoomScaleNormal="90" workbookViewId="0">
      <selection activeCell="G21" sqref="G21"/>
    </sheetView>
  </sheetViews>
  <sheetFormatPr defaultRowHeight="13.5"/>
  <cols>
    <col min="1" max="1" width="4.125" customWidth="1"/>
    <col min="2" max="2" width="5" customWidth="1"/>
    <col min="3" max="3" width="29.25" customWidth="1"/>
    <col min="4" max="4" width="19.75" customWidth="1"/>
    <col min="5" max="5" width="77.25" customWidth="1"/>
  </cols>
  <sheetData>
    <row r="1" spans="2:5" ht="14.25" thickTop="1">
      <c r="B1" s="305" t="s">
        <v>322</v>
      </c>
      <c r="C1" s="306"/>
      <c r="D1" s="306"/>
      <c r="E1" s="307"/>
    </row>
    <row r="2" spans="2:5">
      <c r="B2" s="308"/>
      <c r="C2" s="309"/>
      <c r="D2" s="309"/>
      <c r="E2" s="310"/>
    </row>
    <row r="3" spans="2:5" ht="23.25" customHeight="1" thickBot="1">
      <c r="B3" s="311"/>
      <c r="C3" s="312"/>
      <c r="D3" s="312"/>
      <c r="E3" s="313"/>
    </row>
    <row r="4" spans="2:5" s="1" customFormat="1" ht="14.25" thickTop="1"/>
    <row r="5" spans="2:5" ht="21.75" customHeight="1" thickTop="1">
      <c r="B5" s="50" t="s">
        <v>314</v>
      </c>
      <c r="C5" s="51"/>
      <c r="D5" s="51"/>
      <c r="E5" s="51"/>
    </row>
    <row r="6" spans="2:5" ht="16.5" thickBot="1">
      <c r="B6" s="51" t="s">
        <v>304</v>
      </c>
      <c r="C6" s="51"/>
      <c r="D6" s="51"/>
      <c r="E6" s="51"/>
    </row>
    <row r="7" spans="2:5" ht="15.75">
      <c r="B7" s="52" t="s">
        <v>312</v>
      </c>
      <c r="C7" s="53" t="s">
        <v>313</v>
      </c>
      <c r="D7" s="53" t="s">
        <v>307</v>
      </c>
      <c r="E7" s="54" t="s">
        <v>309</v>
      </c>
    </row>
    <row r="8" spans="2:5" ht="17.25" customHeight="1">
      <c r="B8" s="55" t="s">
        <v>293</v>
      </c>
      <c r="C8" s="56" t="s">
        <v>261</v>
      </c>
      <c r="D8" s="57" t="s">
        <v>262</v>
      </c>
      <c r="E8" s="58"/>
    </row>
    <row r="9" spans="2:5" ht="17.25" customHeight="1">
      <c r="B9" s="55" t="s">
        <v>294</v>
      </c>
      <c r="C9" s="56" t="s">
        <v>264</v>
      </c>
      <c r="D9" s="57" t="s">
        <v>262</v>
      </c>
      <c r="E9" s="58"/>
    </row>
    <row r="10" spans="2:5" ht="17.25" customHeight="1">
      <c r="B10" s="55" t="s">
        <v>295</v>
      </c>
      <c r="C10" s="56" t="s">
        <v>265</v>
      </c>
      <c r="D10" s="59" t="s">
        <v>263</v>
      </c>
      <c r="E10" s="58" t="s">
        <v>310</v>
      </c>
    </row>
    <row r="11" spans="2:5" ht="17.25" customHeight="1">
      <c r="B11" s="55" t="s">
        <v>296</v>
      </c>
      <c r="C11" s="56" t="s">
        <v>266</v>
      </c>
      <c r="D11" s="57" t="s">
        <v>262</v>
      </c>
      <c r="E11" s="58" t="s">
        <v>267</v>
      </c>
    </row>
    <row r="12" spans="2:5" ht="17.25" customHeight="1">
      <c r="B12" s="55" t="s">
        <v>297</v>
      </c>
      <c r="C12" s="56" t="s">
        <v>291</v>
      </c>
      <c r="D12" s="59" t="s">
        <v>263</v>
      </c>
      <c r="E12" s="58" t="s">
        <v>308</v>
      </c>
    </row>
    <row r="13" spans="2:5" ht="17.25" customHeight="1">
      <c r="B13" s="55" t="s">
        <v>298</v>
      </c>
      <c r="C13" s="56" t="s">
        <v>299</v>
      </c>
      <c r="D13" s="57" t="s">
        <v>262</v>
      </c>
      <c r="E13" s="58" t="s">
        <v>316</v>
      </c>
    </row>
    <row r="14" spans="2:5" ht="17.25" customHeight="1">
      <c r="B14" s="60" t="s">
        <v>404</v>
      </c>
      <c r="C14" s="56" t="s">
        <v>301</v>
      </c>
      <c r="D14" s="57" t="s">
        <v>262</v>
      </c>
      <c r="E14" s="58" t="s">
        <v>316</v>
      </c>
    </row>
    <row r="15" spans="2:5" ht="17.25" customHeight="1">
      <c r="B15" s="60" t="s">
        <v>405</v>
      </c>
      <c r="C15" s="56" t="s">
        <v>302</v>
      </c>
      <c r="D15" s="57" t="s">
        <v>262</v>
      </c>
      <c r="E15" s="58" t="s">
        <v>316</v>
      </c>
    </row>
    <row r="16" spans="2:5" ht="17.25" customHeight="1">
      <c r="B16" s="60" t="s">
        <v>300</v>
      </c>
      <c r="C16" s="76" t="s">
        <v>403</v>
      </c>
      <c r="D16" s="77" t="s">
        <v>262</v>
      </c>
      <c r="E16" s="78" t="s">
        <v>316</v>
      </c>
    </row>
    <row r="17" spans="2:5" ht="17.25" customHeight="1" thickBot="1">
      <c r="B17" s="155"/>
      <c r="C17" s="61" t="s">
        <v>292</v>
      </c>
      <c r="D17" s="62" t="s">
        <v>262</v>
      </c>
      <c r="E17" s="63" t="s">
        <v>311</v>
      </c>
    </row>
    <row r="18" spans="2:5" ht="17.25" customHeight="1" thickBot="1">
      <c r="B18" s="64"/>
      <c r="C18" s="51"/>
      <c r="D18" s="51"/>
      <c r="E18" s="51"/>
    </row>
    <row r="19" spans="2:5" ht="16.5" thickBot="1">
      <c r="B19" s="80" t="s">
        <v>303</v>
      </c>
      <c r="C19" s="81" t="s">
        <v>319</v>
      </c>
      <c r="D19" s="82" t="s">
        <v>262</v>
      </c>
      <c r="E19" s="83" t="s">
        <v>320</v>
      </c>
    </row>
    <row r="20" spans="2:5" ht="30" customHeight="1">
      <c r="B20" s="51"/>
      <c r="C20" s="51"/>
      <c r="D20" s="51"/>
      <c r="E20" s="51"/>
    </row>
    <row r="21" spans="2:5" ht="19.5">
      <c r="B21" s="50" t="s">
        <v>315</v>
      </c>
      <c r="C21" s="51"/>
      <c r="D21" s="51"/>
      <c r="E21" s="51"/>
    </row>
    <row r="22" spans="2:5" s="1" customFormat="1" ht="16.5" thickBot="1">
      <c r="B22" s="51" t="s">
        <v>304</v>
      </c>
      <c r="C22" s="51"/>
      <c r="D22" s="51"/>
      <c r="E22" s="51"/>
    </row>
    <row r="23" spans="2:5" s="1" customFormat="1" ht="15.75">
      <c r="B23" s="52" t="s">
        <v>312</v>
      </c>
      <c r="C23" s="53" t="s">
        <v>313</v>
      </c>
      <c r="D23" s="53" t="s">
        <v>307</v>
      </c>
      <c r="E23" s="54" t="s">
        <v>309</v>
      </c>
    </row>
    <row r="24" spans="2:5" s="1" customFormat="1" ht="15.75">
      <c r="B24" s="55" t="s">
        <v>293</v>
      </c>
      <c r="C24" s="56" t="s">
        <v>261</v>
      </c>
      <c r="D24" s="57" t="s">
        <v>262</v>
      </c>
      <c r="E24" s="58" t="s">
        <v>324</v>
      </c>
    </row>
    <row r="25" spans="2:5" s="1" customFormat="1" ht="17.25" customHeight="1">
      <c r="B25" s="55" t="s">
        <v>294</v>
      </c>
      <c r="C25" s="56" t="s">
        <v>264</v>
      </c>
      <c r="D25" s="57" t="s">
        <v>262</v>
      </c>
      <c r="E25" s="58"/>
    </row>
    <row r="26" spans="2:5" s="1" customFormat="1" ht="17.25" customHeight="1">
      <c r="B26" s="55" t="s">
        <v>295</v>
      </c>
      <c r="C26" s="56" t="s">
        <v>265</v>
      </c>
      <c r="D26" s="59" t="s">
        <v>263</v>
      </c>
      <c r="E26" s="58" t="s">
        <v>310</v>
      </c>
    </row>
    <row r="27" spans="2:5" s="1" customFormat="1" ht="17.25" customHeight="1">
      <c r="B27" s="55" t="s">
        <v>296</v>
      </c>
      <c r="C27" s="56" t="s">
        <v>266</v>
      </c>
      <c r="D27" s="57" t="s">
        <v>262</v>
      </c>
      <c r="E27" s="58" t="s">
        <v>267</v>
      </c>
    </row>
    <row r="28" spans="2:5" s="1" customFormat="1" ht="17.25" customHeight="1">
      <c r="B28" s="55" t="s">
        <v>297</v>
      </c>
      <c r="C28" s="56" t="s">
        <v>301</v>
      </c>
      <c r="D28" s="57" t="s">
        <v>262</v>
      </c>
      <c r="E28" s="58" t="s">
        <v>316</v>
      </c>
    </row>
    <row r="29" spans="2:5" s="1" customFormat="1" ht="17.25" customHeight="1">
      <c r="B29" s="55" t="s">
        <v>406</v>
      </c>
      <c r="C29" s="56" t="s">
        <v>302</v>
      </c>
      <c r="D29" s="57" t="s">
        <v>262</v>
      </c>
      <c r="E29" s="58" t="s">
        <v>316</v>
      </c>
    </row>
    <row r="30" spans="2:5" s="1" customFormat="1" ht="17.25" customHeight="1">
      <c r="B30" s="55" t="s">
        <v>323</v>
      </c>
      <c r="C30" s="56" t="s">
        <v>402</v>
      </c>
      <c r="D30" s="57" t="s">
        <v>262</v>
      </c>
      <c r="E30" s="58" t="s">
        <v>316</v>
      </c>
    </row>
    <row r="31" spans="2:5" s="1" customFormat="1" ht="17.25" customHeight="1" thickBot="1">
      <c r="B31" s="65"/>
      <c r="C31" s="61" t="s">
        <v>292</v>
      </c>
      <c r="D31" s="62" t="s">
        <v>262</v>
      </c>
      <c r="E31" s="63" t="s">
        <v>436</v>
      </c>
    </row>
    <row r="32" spans="2:5" ht="17.25" customHeight="1">
      <c r="B32" s="79"/>
      <c r="C32" s="74"/>
      <c r="D32" s="75"/>
      <c r="E32" s="74"/>
    </row>
    <row r="33" spans="2:5" ht="15.75">
      <c r="B33" s="66" t="s">
        <v>321</v>
      </c>
    </row>
    <row r="34" spans="2:5" s="1" customFormat="1">
      <c r="B34"/>
      <c r="C34"/>
      <c r="D34"/>
      <c r="E34"/>
    </row>
  </sheetData>
  <mergeCells count="1">
    <mergeCell ref="B1:E3"/>
  </mergeCells>
  <phoneticPr fontId="18"/>
  <pageMargins left="0.7" right="0.7" top="0.75" bottom="0.75" header="0.3" footer="0.3"/>
  <pageSetup paperSize="9" scale="8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130" zoomScaleNormal="130" workbookViewId="0">
      <selection activeCell="S5" sqref="S5"/>
    </sheetView>
  </sheetViews>
  <sheetFormatPr defaultRowHeight="13.5"/>
  <cols>
    <col min="1" max="16384" width="9" style="1"/>
  </cols>
  <sheetData/>
  <sheetProtection algorithmName="SHA-512" hashValue="TK1fcMcSbxifWdkgqVMyW1HtzIyOoeKmwogRSwOrHgTna5pH2u11W99xwCP22Wic1SRgDFDSZYgY/4WnZuua8g==" saltValue="BeTbwIA7tVC1y7IP1hsnVw==" spinCount="100000" sheet="1" objects="1" scenarios="1"/>
  <phoneticPr fontId="18"/>
  <pageMargins left="0.7" right="0.7" top="0.75" bottom="0.75" header="0.3" footer="0.3"/>
  <pageSetup paperSize="9" orientation="portrait" copies="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D215"/>
  <sheetViews>
    <sheetView showGridLines="0" view="pageBreakPreview" topLeftCell="A97" zoomScale="85" zoomScaleNormal="55" zoomScaleSheetLayoutView="70" workbookViewId="0"/>
  </sheetViews>
  <sheetFormatPr defaultRowHeight="13.5"/>
  <cols>
    <col min="1" max="1" width="2.625" style="24" customWidth="1"/>
    <col min="2" max="2" width="8.25" style="24" customWidth="1"/>
    <col min="3" max="3" width="9.375" style="24" customWidth="1"/>
    <col min="4" max="25" width="6.625" style="24" customWidth="1"/>
    <col min="26" max="26" width="2.75" style="24" customWidth="1"/>
    <col min="27" max="27" width="9" style="29"/>
    <col min="28" max="256" width="9" style="24"/>
    <col min="257" max="257" width="2.625" style="24" customWidth="1"/>
    <col min="258" max="281" width="6.625" style="24" customWidth="1"/>
    <col min="282" max="282" width="2.75" style="24" customWidth="1"/>
    <col min="283" max="512" width="9" style="24"/>
    <col min="513" max="513" width="2.625" style="24" customWidth="1"/>
    <col min="514" max="537" width="6.625" style="24" customWidth="1"/>
    <col min="538" max="538" width="2.75" style="24" customWidth="1"/>
    <col min="539" max="768" width="9" style="24"/>
    <col min="769" max="769" width="2.625" style="24" customWidth="1"/>
    <col min="770" max="793" width="6.625" style="24" customWidth="1"/>
    <col min="794" max="794" width="2.75" style="24" customWidth="1"/>
    <col min="795" max="1024" width="9" style="24"/>
    <col min="1025" max="1025" width="2.625" style="24" customWidth="1"/>
    <col min="1026" max="1049" width="6.625" style="24" customWidth="1"/>
    <col min="1050" max="1050" width="2.75" style="24" customWidth="1"/>
    <col min="1051" max="1280" width="9" style="24"/>
    <col min="1281" max="1281" width="2.625" style="24" customWidth="1"/>
    <col min="1282" max="1305" width="6.625" style="24" customWidth="1"/>
    <col min="1306" max="1306" width="2.75" style="24" customWidth="1"/>
    <col min="1307" max="1536" width="9" style="24"/>
    <col min="1537" max="1537" width="2.625" style="24" customWidth="1"/>
    <col min="1538" max="1561" width="6.625" style="24" customWidth="1"/>
    <col min="1562" max="1562" width="2.75" style="24" customWidth="1"/>
    <col min="1563" max="1792" width="9" style="24"/>
    <col min="1793" max="1793" width="2.625" style="24" customWidth="1"/>
    <col min="1794" max="1817" width="6.625" style="24" customWidth="1"/>
    <col min="1818" max="1818" width="2.75" style="24" customWidth="1"/>
    <col min="1819" max="2048" width="9" style="24"/>
    <col min="2049" max="2049" width="2.625" style="24" customWidth="1"/>
    <col min="2050" max="2073" width="6.625" style="24" customWidth="1"/>
    <col min="2074" max="2074" width="2.75" style="24" customWidth="1"/>
    <col min="2075" max="2304" width="9" style="24"/>
    <col min="2305" max="2305" width="2.625" style="24" customWidth="1"/>
    <col min="2306" max="2329" width="6.625" style="24" customWidth="1"/>
    <col min="2330" max="2330" width="2.75" style="24" customWidth="1"/>
    <col min="2331" max="2560" width="9" style="24"/>
    <col min="2561" max="2561" width="2.625" style="24" customWidth="1"/>
    <col min="2562" max="2585" width="6.625" style="24" customWidth="1"/>
    <col min="2586" max="2586" width="2.75" style="24" customWidth="1"/>
    <col min="2587" max="2816" width="9" style="24"/>
    <col min="2817" max="2817" width="2.625" style="24" customWidth="1"/>
    <col min="2818" max="2841" width="6.625" style="24" customWidth="1"/>
    <col min="2842" max="2842" width="2.75" style="24" customWidth="1"/>
    <col min="2843" max="3072" width="9" style="24"/>
    <col min="3073" max="3073" width="2.625" style="24" customWidth="1"/>
    <col min="3074" max="3097" width="6.625" style="24" customWidth="1"/>
    <col min="3098" max="3098" width="2.75" style="24" customWidth="1"/>
    <col min="3099" max="3328" width="9" style="24"/>
    <col min="3329" max="3329" width="2.625" style="24" customWidth="1"/>
    <col min="3330" max="3353" width="6.625" style="24" customWidth="1"/>
    <col min="3354" max="3354" width="2.75" style="24" customWidth="1"/>
    <col min="3355" max="3584" width="9" style="24"/>
    <col min="3585" max="3585" width="2.625" style="24" customWidth="1"/>
    <col min="3586" max="3609" width="6.625" style="24" customWidth="1"/>
    <col min="3610" max="3610" width="2.75" style="24" customWidth="1"/>
    <col min="3611" max="3840" width="9" style="24"/>
    <col min="3841" max="3841" width="2.625" style="24" customWidth="1"/>
    <col min="3842" max="3865" width="6.625" style="24" customWidth="1"/>
    <col min="3866" max="3866" width="2.75" style="24" customWidth="1"/>
    <col min="3867" max="4096" width="9" style="24"/>
    <col min="4097" max="4097" width="2.625" style="24" customWidth="1"/>
    <col min="4098" max="4121" width="6.625" style="24" customWidth="1"/>
    <col min="4122" max="4122" width="2.75" style="24" customWidth="1"/>
    <col min="4123" max="4352" width="9" style="24"/>
    <col min="4353" max="4353" width="2.625" style="24" customWidth="1"/>
    <col min="4354" max="4377" width="6.625" style="24" customWidth="1"/>
    <col min="4378" max="4378" width="2.75" style="24" customWidth="1"/>
    <col min="4379" max="4608" width="9" style="24"/>
    <col min="4609" max="4609" width="2.625" style="24" customWidth="1"/>
    <col min="4610" max="4633" width="6.625" style="24" customWidth="1"/>
    <col min="4634" max="4634" width="2.75" style="24" customWidth="1"/>
    <col min="4635" max="4864" width="9" style="24"/>
    <col min="4865" max="4865" width="2.625" style="24" customWidth="1"/>
    <col min="4866" max="4889" width="6.625" style="24" customWidth="1"/>
    <col min="4890" max="4890" width="2.75" style="24" customWidth="1"/>
    <col min="4891" max="5120" width="9" style="24"/>
    <col min="5121" max="5121" width="2.625" style="24" customWidth="1"/>
    <col min="5122" max="5145" width="6.625" style="24" customWidth="1"/>
    <col min="5146" max="5146" width="2.75" style="24" customWidth="1"/>
    <col min="5147" max="5376" width="9" style="24"/>
    <col min="5377" max="5377" width="2.625" style="24" customWidth="1"/>
    <col min="5378" max="5401" width="6.625" style="24" customWidth="1"/>
    <col min="5402" max="5402" width="2.75" style="24" customWidth="1"/>
    <col min="5403" max="5632" width="9" style="24"/>
    <col min="5633" max="5633" width="2.625" style="24" customWidth="1"/>
    <col min="5634" max="5657" width="6.625" style="24" customWidth="1"/>
    <col min="5658" max="5658" width="2.75" style="24" customWidth="1"/>
    <col min="5659" max="5888" width="9" style="24"/>
    <col min="5889" max="5889" width="2.625" style="24" customWidth="1"/>
    <col min="5890" max="5913" width="6.625" style="24" customWidth="1"/>
    <col min="5914" max="5914" width="2.75" style="24" customWidth="1"/>
    <col min="5915" max="6144" width="9" style="24"/>
    <col min="6145" max="6145" width="2.625" style="24" customWidth="1"/>
    <col min="6146" max="6169" width="6.625" style="24" customWidth="1"/>
    <col min="6170" max="6170" width="2.75" style="24" customWidth="1"/>
    <col min="6171" max="6400" width="9" style="24"/>
    <col min="6401" max="6401" width="2.625" style="24" customWidth="1"/>
    <col min="6402" max="6425" width="6.625" style="24" customWidth="1"/>
    <col min="6426" max="6426" width="2.75" style="24" customWidth="1"/>
    <col min="6427" max="6656" width="9" style="24"/>
    <col min="6657" max="6657" width="2.625" style="24" customWidth="1"/>
    <col min="6658" max="6681" width="6.625" style="24" customWidth="1"/>
    <col min="6682" max="6682" width="2.75" style="24" customWidth="1"/>
    <col min="6683" max="6912" width="9" style="24"/>
    <col min="6913" max="6913" width="2.625" style="24" customWidth="1"/>
    <col min="6914" max="6937" width="6.625" style="24" customWidth="1"/>
    <col min="6938" max="6938" width="2.75" style="24" customWidth="1"/>
    <col min="6939" max="7168" width="9" style="24"/>
    <col min="7169" max="7169" width="2.625" style="24" customWidth="1"/>
    <col min="7170" max="7193" width="6.625" style="24" customWidth="1"/>
    <col min="7194" max="7194" width="2.75" style="24" customWidth="1"/>
    <col min="7195" max="7424" width="9" style="24"/>
    <col min="7425" max="7425" width="2.625" style="24" customWidth="1"/>
    <col min="7426" max="7449" width="6.625" style="24" customWidth="1"/>
    <col min="7450" max="7450" width="2.75" style="24" customWidth="1"/>
    <col min="7451" max="7680" width="9" style="24"/>
    <col min="7681" max="7681" width="2.625" style="24" customWidth="1"/>
    <col min="7682" max="7705" width="6.625" style="24" customWidth="1"/>
    <col min="7706" max="7706" width="2.75" style="24" customWidth="1"/>
    <col min="7707" max="7936" width="9" style="24"/>
    <col min="7937" max="7937" width="2.625" style="24" customWidth="1"/>
    <col min="7938" max="7961" width="6.625" style="24" customWidth="1"/>
    <col min="7962" max="7962" width="2.75" style="24" customWidth="1"/>
    <col min="7963" max="8192" width="9" style="24"/>
    <col min="8193" max="8193" width="2.625" style="24" customWidth="1"/>
    <col min="8194" max="8217" width="6.625" style="24" customWidth="1"/>
    <col min="8218" max="8218" width="2.75" style="24" customWidth="1"/>
    <col min="8219" max="8448" width="9" style="24"/>
    <col min="8449" max="8449" width="2.625" style="24" customWidth="1"/>
    <col min="8450" max="8473" width="6.625" style="24" customWidth="1"/>
    <col min="8474" max="8474" width="2.75" style="24" customWidth="1"/>
    <col min="8475" max="8704" width="9" style="24"/>
    <col min="8705" max="8705" width="2.625" style="24" customWidth="1"/>
    <col min="8706" max="8729" width="6.625" style="24" customWidth="1"/>
    <col min="8730" max="8730" width="2.75" style="24" customWidth="1"/>
    <col min="8731" max="8960" width="9" style="24"/>
    <col min="8961" max="8961" width="2.625" style="24" customWidth="1"/>
    <col min="8962" max="8985" width="6.625" style="24" customWidth="1"/>
    <col min="8986" max="8986" width="2.75" style="24" customWidth="1"/>
    <col min="8987" max="9216" width="9" style="24"/>
    <col min="9217" max="9217" width="2.625" style="24" customWidth="1"/>
    <col min="9218" max="9241" width="6.625" style="24" customWidth="1"/>
    <col min="9242" max="9242" width="2.75" style="24" customWidth="1"/>
    <col min="9243" max="9472" width="9" style="24"/>
    <col min="9473" max="9473" width="2.625" style="24" customWidth="1"/>
    <col min="9474" max="9497" width="6.625" style="24" customWidth="1"/>
    <col min="9498" max="9498" width="2.75" style="24" customWidth="1"/>
    <col min="9499" max="9728" width="9" style="24"/>
    <col min="9729" max="9729" width="2.625" style="24" customWidth="1"/>
    <col min="9730" max="9753" width="6.625" style="24" customWidth="1"/>
    <col min="9754" max="9754" width="2.75" style="24" customWidth="1"/>
    <col min="9755" max="9984" width="9" style="24"/>
    <col min="9985" max="9985" width="2.625" style="24" customWidth="1"/>
    <col min="9986" max="10009" width="6.625" style="24" customWidth="1"/>
    <col min="10010" max="10010" width="2.75" style="24" customWidth="1"/>
    <col min="10011" max="10240" width="9" style="24"/>
    <col min="10241" max="10241" width="2.625" style="24" customWidth="1"/>
    <col min="10242" max="10265" width="6.625" style="24" customWidth="1"/>
    <col min="10266" max="10266" width="2.75" style="24" customWidth="1"/>
    <col min="10267" max="10496" width="9" style="24"/>
    <col min="10497" max="10497" width="2.625" style="24" customWidth="1"/>
    <col min="10498" max="10521" width="6.625" style="24" customWidth="1"/>
    <col min="10522" max="10522" width="2.75" style="24" customWidth="1"/>
    <col min="10523" max="10752" width="9" style="24"/>
    <col min="10753" max="10753" width="2.625" style="24" customWidth="1"/>
    <col min="10754" max="10777" width="6.625" style="24" customWidth="1"/>
    <col min="10778" max="10778" width="2.75" style="24" customWidth="1"/>
    <col min="10779" max="11008" width="9" style="24"/>
    <col min="11009" max="11009" width="2.625" style="24" customWidth="1"/>
    <col min="11010" max="11033" width="6.625" style="24" customWidth="1"/>
    <col min="11034" max="11034" width="2.75" style="24" customWidth="1"/>
    <col min="11035" max="11264" width="9" style="24"/>
    <col min="11265" max="11265" width="2.625" style="24" customWidth="1"/>
    <col min="11266" max="11289" width="6.625" style="24" customWidth="1"/>
    <col min="11290" max="11290" width="2.75" style="24" customWidth="1"/>
    <col min="11291" max="11520" width="9" style="24"/>
    <col min="11521" max="11521" width="2.625" style="24" customWidth="1"/>
    <col min="11522" max="11545" width="6.625" style="24" customWidth="1"/>
    <col min="11546" max="11546" width="2.75" style="24" customWidth="1"/>
    <col min="11547" max="11776" width="9" style="24"/>
    <col min="11777" max="11777" width="2.625" style="24" customWidth="1"/>
    <col min="11778" max="11801" width="6.625" style="24" customWidth="1"/>
    <col min="11802" max="11802" width="2.75" style="24" customWidth="1"/>
    <col min="11803" max="12032" width="9" style="24"/>
    <col min="12033" max="12033" width="2.625" style="24" customWidth="1"/>
    <col min="12034" max="12057" width="6.625" style="24" customWidth="1"/>
    <col min="12058" max="12058" width="2.75" style="24" customWidth="1"/>
    <col min="12059" max="12288" width="9" style="24"/>
    <col min="12289" max="12289" width="2.625" style="24" customWidth="1"/>
    <col min="12290" max="12313" width="6.625" style="24" customWidth="1"/>
    <col min="12314" max="12314" width="2.75" style="24" customWidth="1"/>
    <col min="12315" max="12544" width="9" style="24"/>
    <col min="12545" max="12545" width="2.625" style="24" customWidth="1"/>
    <col min="12546" max="12569" width="6.625" style="24" customWidth="1"/>
    <col min="12570" max="12570" width="2.75" style="24" customWidth="1"/>
    <col min="12571" max="12800" width="9" style="24"/>
    <col min="12801" max="12801" width="2.625" style="24" customWidth="1"/>
    <col min="12802" max="12825" width="6.625" style="24" customWidth="1"/>
    <col min="12826" max="12826" width="2.75" style="24" customWidth="1"/>
    <col min="12827" max="13056" width="9" style="24"/>
    <col min="13057" max="13057" width="2.625" style="24" customWidth="1"/>
    <col min="13058" max="13081" width="6.625" style="24" customWidth="1"/>
    <col min="13082" max="13082" width="2.75" style="24" customWidth="1"/>
    <col min="13083" max="13312" width="9" style="24"/>
    <col min="13313" max="13313" width="2.625" style="24" customWidth="1"/>
    <col min="13314" max="13337" width="6.625" style="24" customWidth="1"/>
    <col min="13338" max="13338" width="2.75" style="24" customWidth="1"/>
    <col min="13339" max="13568" width="9" style="24"/>
    <col min="13569" max="13569" width="2.625" style="24" customWidth="1"/>
    <col min="13570" max="13593" width="6.625" style="24" customWidth="1"/>
    <col min="13594" max="13594" width="2.75" style="24" customWidth="1"/>
    <col min="13595" max="13824" width="9" style="24"/>
    <col min="13825" max="13825" width="2.625" style="24" customWidth="1"/>
    <col min="13826" max="13849" width="6.625" style="24" customWidth="1"/>
    <col min="13850" max="13850" width="2.75" style="24" customWidth="1"/>
    <col min="13851" max="14080" width="9" style="24"/>
    <col min="14081" max="14081" width="2.625" style="24" customWidth="1"/>
    <col min="14082" max="14105" width="6.625" style="24" customWidth="1"/>
    <col min="14106" max="14106" width="2.75" style="24" customWidth="1"/>
    <col min="14107" max="14336" width="9" style="24"/>
    <col min="14337" max="14337" width="2.625" style="24" customWidth="1"/>
    <col min="14338" max="14361" width="6.625" style="24" customWidth="1"/>
    <col min="14362" max="14362" width="2.75" style="24" customWidth="1"/>
    <col min="14363" max="14592" width="9" style="24"/>
    <col min="14593" max="14593" width="2.625" style="24" customWidth="1"/>
    <col min="14594" max="14617" width="6.625" style="24" customWidth="1"/>
    <col min="14618" max="14618" width="2.75" style="24" customWidth="1"/>
    <col min="14619" max="14848" width="9" style="24"/>
    <col min="14849" max="14849" width="2.625" style="24" customWidth="1"/>
    <col min="14850" max="14873" width="6.625" style="24" customWidth="1"/>
    <col min="14874" max="14874" width="2.75" style="24" customWidth="1"/>
    <col min="14875" max="15104" width="9" style="24"/>
    <col min="15105" max="15105" width="2.625" style="24" customWidth="1"/>
    <col min="15106" max="15129" width="6.625" style="24" customWidth="1"/>
    <col min="15130" max="15130" width="2.75" style="24" customWidth="1"/>
    <col min="15131" max="15360" width="9" style="24"/>
    <col min="15361" max="15361" width="2.625" style="24" customWidth="1"/>
    <col min="15362" max="15385" width="6.625" style="24" customWidth="1"/>
    <col min="15386" max="15386" width="2.75" style="24" customWidth="1"/>
    <col min="15387" max="15616" width="9" style="24"/>
    <col min="15617" max="15617" width="2.625" style="24" customWidth="1"/>
    <col min="15618" max="15641" width="6.625" style="24" customWidth="1"/>
    <col min="15642" max="15642" width="2.75" style="24" customWidth="1"/>
    <col min="15643" max="15872" width="9" style="24"/>
    <col min="15873" max="15873" width="2.625" style="24" customWidth="1"/>
    <col min="15874" max="15897" width="6.625" style="24" customWidth="1"/>
    <col min="15898" max="15898" width="2.75" style="24" customWidth="1"/>
    <col min="15899" max="16128" width="9" style="24"/>
    <col min="16129" max="16129" width="2.625" style="24" customWidth="1"/>
    <col min="16130" max="16153" width="6.625" style="24" customWidth="1"/>
    <col min="16154" max="16154" width="2.75" style="24" customWidth="1"/>
    <col min="16155" max="16384" width="9" style="24"/>
  </cols>
  <sheetData>
    <row r="1" spans="1:27" ht="24.95" customHeight="1">
      <c r="B1" s="25" t="s">
        <v>268</v>
      </c>
      <c r="C1" s="26"/>
      <c r="D1" s="26"/>
      <c r="E1" s="26"/>
      <c r="F1" s="27"/>
      <c r="G1" s="28"/>
      <c r="H1" s="28"/>
      <c r="I1" s="28"/>
      <c r="J1" s="28"/>
      <c r="K1" s="28"/>
      <c r="L1" s="28"/>
      <c r="M1" s="28"/>
      <c r="N1" s="28"/>
      <c r="O1" s="28"/>
      <c r="P1" s="28"/>
      <c r="Q1" s="28"/>
      <c r="R1" s="28"/>
      <c r="S1" s="28"/>
      <c r="U1" s="28"/>
      <c r="V1" s="28"/>
      <c r="W1" s="28"/>
      <c r="X1" s="28"/>
      <c r="Y1" s="28"/>
    </row>
    <row r="2" spans="1:27" ht="9.75" customHeight="1">
      <c r="B2" s="26"/>
      <c r="C2" s="26"/>
      <c r="D2" s="26"/>
      <c r="E2" s="26"/>
      <c r="F2" s="27"/>
      <c r="G2" s="28"/>
      <c r="H2" s="28"/>
      <c r="I2" s="28"/>
      <c r="J2" s="28"/>
      <c r="K2" s="28"/>
      <c r="L2" s="28"/>
      <c r="M2" s="28"/>
      <c r="N2" s="28"/>
      <c r="O2" s="28"/>
      <c r="P2" s="28"/>
      <c r="Q2" s="28"/>
      <c r="R2" s="28"/>
      <c r="S2" s="28"/>
      <c r="T2" s="28"/>
      <c r="U2" s="28"/>
      <c r="V2" s="28"/>
      <c r="W2" s="28"/>
      <c r="X2" s="28"/>
      <c r="Y2" s="28"/>
    </row>
    <row r="3" spans="1:27" ht="21" customHeight="1">
      <c r="B3" s="26" t="s">
        <v>305</v>
      </c>
      <c r="C3" s="26"/>
      <c r="D3" s="26"/>
      <c r="E3" s="26"/>
      <c r="F3" s="27"/>
      <c r="G3" s="28"/>
      <c r="H3" s="28"/>
      <c r="I3" s="28"/>
      <c r="J3" s="28"/>
      <c r="K3" s="28"/>
      <c r="L3" s="28"/>
      <c r="M3" s="28"/>
      <c r="N3" s="28"/>
      <c r="O3" s="28"/>
      <c r="P3" s="28"/>
      <c r="Q3" s="28"/>
      <c r="R3" s="28"/>
      <c r="S3" s="28"/>
      <c r="T3" s="375" t="s">
        <v>290</v>
      </c>
      <c r="U3" s="375"/>
      <c r="V3" s="377"/>
      <c r="W3" s="377"/>
      <c r="X3" s="377"/>
      <c r="Y3" s="377"/>
    </row>
    <row r="4" spans="1:27" ht="21" customHeight="1">
      <c r="B4" s="26" t="s">
        <v>269</v>
      </c>
      <c r="C4" s="26"/>
      <c r="D4" s="26"/>
      <c r="E4" s="26"/>
      <c r="F4" s="27"/>
      <c r="G4" s="28"/>
      <c r="H4" s="28"/>
      <c r="I4" s="28"/>
      <c r="J4" s="28"/>
      <c r="K4" s="28"/>
      <c r="L4" s="28"/>
      <c r="M4" s="28"/>
      <c r="N4" s="28"/>
      <c r="O4" s="28"/>
      <c r="P4" s="28"/>
      <c r="Q4" s="28"/>
      <c r="R4" s="28"/>
      <c r="S4" s="28"/>
      <c r="T4" s="376"/>
      <c r="U4" s="376"/>
      <c r="V4" s="378"/>
      <c r="W4" s="378"/>
      <c r="X4" s="378"/>
      <c r="Y4" s="378"/>
    </row>
    <row r="5" spans="1:27" ht="11.25" customHeight="1">
      <c r="B5" s="26"/>
      <c r="C5" s="26"/>
      <c r="D5" s="26"/>
      <c r="E5" s="26"/>
      <c r="F5" s="27"/>
      <c r="G5" s="28"/>
      <c r="H5" s="28"/>
      <c r="I5" s="28"/>
      <c r="J5" s="28"/>
      <c r="K5" s="28"/>
      <c r="L5" s="28"/>
      <c r="M5" s="28"/>
      <c r="N5" s="28"/>
      <c r="O5" s="28"/>
      <c r="P5" s="28"/>
      <c r="Q5" s="28"/>
      <c r="R5" s="28"/>
      <c r="S5" s="28"/>
      <c r="T5" s="28"/>
      <c r="U5" s="28"/>
      <c r="V5" s="28"/>
      <c r="W5" s="28"/>
      <c r="X5" s="28"/>
      <c r="Y5" s="28"/>
    </row>
    <row r="6" spans="1:27" ht="8.25" customHeight="1" thickBot="1">
      <c r="A6" s="30"/>
      <c r="B6" s="31"/>
      <c r="C6" s="31"/>
      <c r="D6" s="31"/>
      <c r="E6" s="32"/>
      <c r="F6" s="32"/>
      <c r="G6" s="33"/>
      <c r="H6" s="33"/>
      <c r="I6" s="33"/>
      <c r="J6" s="33"/>
      <c r="K6" s="33"/>
      <c r="L6" s="33"/>
      <c r="M6" s="33"/>
      <c r="N6" s="33"/>
      <c r="O6" s="32"/>
      <c r="P6" s="32"/>
      <c r="Q6" s="33"/>
      <c r="R6" s="33"/>
      <c r="S6" s="33"/>
      <c r="T6" s="33"/>
      <c r="U6" s="33"/>
      <c r="V6" s="33"/>
      <c r="W6" s="33"/>
      <c r="X6" s="33"/>
      <c r="Y6" s="33"/>
    </row>
    <row r="7" spans="1:27" ht="21.75" customHeight="1" thickTop="1">
      <c r="A7" s="30"/>
      <c r="B7" s="379" t="s">
        <v>306</v>
      </c>
      <c r="C7" s="382" t="s">
        <v>271</v>
      </c>
      <c r="D7" s="383"/>
      <c r="E7" s="382" t="s">
        <v>272</v>
      </c>
      <c r="F7" s="386"/>
      <c r="G7" s="387"/>
      <c r="H7" s="391"/>
      <c r="I7" s="392"/>
      <c r="J7" s="392"/>
      <c r="K7" s="392"/>
      <c r="L7" s="395" t="s">
        <v>273</v>
      </c>
      <c r="M7" s="395"/>
      <c r="N7" s="396"/>
      <c r="O7" s="399" t="s">
        <v>274</v>
      </c>
      <c r="P7" s="399"/>
      <c r="Q7" s="399"/>
      <c r="R7" s="352"/>
      <c r="S7" s="353"/>
      <c r="T7" s="353"/>
      <c r="U7" s="353"/>
      <c r="V7" s="353"/>
      <c r="W7" s="353"/>
      <c r="X7" s="353"/>
      <c r="Y7" s="354"/>
      <c r="Z7" s="30"/>
    </row>
    <row r="8" spans="1:27" ht="21.75" customHeight="1">
      <c r="A8" s="30"/>
      <c r="B8" s="380"/>
      <c r="C8" s="316"/>
      <c r="D8" s="317"/>
      <c r="E8" s="388"/>
      <c r="F8" s="389"/>
      <c r="G8" s="390"/>
      <c r="H8" s="393"/>
      <c r="I8" s="394"/>
      <c r="J8" s="394"/>
      <c r="K8" s="394"/>
      <c r="L8" s="397"/>
      <c r="M8" s="397"/>
      <c r="N8" s="398"/>
      <c r="O8" s="400"/>
      <c r="P8" s="400"/>
      <c r="Q8" s="400"/>
      <c r="R8" s="333"/>
      <c r="S8" s="334"/>
      <c r="T8" s="334"/>
      <c r="U8" s="334"/>
      <c r="V8" s="334"/>
      <c r="W8" s="334"/>
      <c r="X8" s="334"/>
      <c r="Y8" s="335"/>
      <c r="Z8" s="34"/>
    </row>
    <row r="9" spans="1:27" s="20" customFormat="1" ht="18.75" customHeight="1">
      <c r="A9" s="35"/>
      <c r="B9" s="380"/>
      <c r="C9" s="316"/>
      <c r="D9" s="317"/>
      <c r="E9" s="355" t="s">
        <v>275</v>
      </c>
      <c r="F9" s="356"/>
      <c r="G9" s="357"/>
      <c r="H9" s="361"/>
      <c r="I9" s="362"/>
      <c r="J9" s="362"/>
      <c r="K9" s="362"/>
      <c r="L9" s="363"/>
      <c r="M9" s="363"/>
      <c r="N9" s="364"/>
      <c r="O9" s="368" t="s">
        <v>276</v>
      </c>
      <c r="P9" s="368"/>
      <c r="Q9" s="368"/>
      <c r="R9" s="369" t="s">
        <v>277</v>
      </c>
      <c r="S9" s="369"/>
      <c r="T9" s="369"/>
      <c r="U9" s="369"/>
      <c r="V9" s="369"/>
      <c r="W9" s="369"/>
      <c r="X9" s="369"/>
      <c r="Y9" s="370"/>
      <c r="Z9" s="35"/>
      <c r="AA9" s="36"/>
    </row>
    <row r="10" spans="1:27" s="20" customFormat="1" ht="18.75" customHeight="1">
      <c r="A10" s="35"/>
      <c r="B10" s="380"/>
      <c r="C10" s="316"/>
      <c r="D10" s="317"/>
      <c r="E10" s="358"/>
      <c r="F10" s="359"/>
      <c r="G10" s="360"/>
      <c r="H10" s="365"/>
      <c r="I10" s="366"/>
      <c r="J10" s="366"/>
      <c r="K10" s="366"/>
      <c r="L10" s="366"/>
      <c r="M10" s="366"/>
      <c r="N10" s="367"/>
      <c r="O10" s="368"/>
      <c r="P10" s="368"/>
      <c r="Q10" s="368"/>
      <c r="R10" s="371"/>
      <c r="S10" s="371"/>
      <c r="T10" s="371"/>
      <c r="U10" s="371"/>
      <c r="V10" s="371"/>
      <c r="W10" s="371"/>
      <c r="X10" s="371"/>
      <c r="Y10" s="372"/>
      <c r="Z10" s="35"/>
      <c r="AA10" s="36"/>
    </row>
    <row r="11" spans="1:27" s="20" customFormat="1" ht="18.75" customHeight="1">
      <c r="A11" s="35"/>
      <c r="B11" s="380"/>
      <c r="C11" s="316"/>
      <c r="D11" s="317"/>
      <c r="E11" s="355" t="s">
        <v>278</v>
      </c>
      <c r="F11" s="356"/>
      <c r="G11" s="357"/>
      <c r="H11" s="373"/>
      <c r="I11" s="373"/>
      <c r="J11" s="373"/>
      <c r="K11" s="373"/>
      <c r="L11" s="373"/>
      <c r="M11" s="373"/>
      <c r="N11" s="373"/>
      <c r="O11" s="373"/>
      <c r="P11" s="373"/>
      <c r="Q11" s="373"/>
      <c r="R11" s="373"/>
      <c r="S11" s="373"/>
      <c r="T11" s="373"/>
      <c r="U11" s="373"/>
      <c r="V11" s="373"/>
      <c r="W11" s="373"/>
      <c r="X11" s="373"/>
      <c r="Y11" s="374"/>
      <c r="Z11" s="35"/>
      <c r="AA11" s="36"/>
    </row>
    <row r="12" spans="1:27" s="20" customFormat="1" ht="18.75" customHeight="1" thickBot="1">
      <c r="A12" s="35"/>
      <c r="B12" s="380"/>
      <c r="C12" s="384"/>
      <c r="D12" s="385"/>
      <c r="E12" s="355"/>
      <c r="F12" s="356"/>
      <c r="G12" s="357"/>
      <c r="H12" s="373"/>
      <c r="I12" s="373"/>
      <c r="J12" s="373"/>
      <c r="K12" s="373"/>
      <c r="L12" s="373"/>
      <c r="M12" s="373"/>
      <c r="N12" s="373"/>
      <c r="O12" s="373"/>
      <c r="P12" s="373"/>
      <c r="Q12" s="373"/>
      <c r="R12" s="373"/>
      <c r="S12" s="373"/>
      <c r="T12" s="373"/>
      <c r="U12" s="373"/>
      <c r="V12" s="373"/>
      <c r="W12" s="373"/>
      <c r="X12" s="373"/>
      <c r="Y12" s="374"/>
      <c r="Z12" s="35"/>
      <c r="AA12" s="36"/>
    </row>
    <row r="13" spans="1:27" ht="21.75" customHeight="1">
      <c r="A13" s="30"/>
      <c r="B13" s="380"/>
      <c r="C13" s="314" t="s">
        <v>279</v>
      </c>
      <c r="D13" s="315"/>
      <c r="E13" s="320" t="s">
        <v>280</v>
      </c>
      <c r="F13" s="321"/>
      <c r="G13" s="321"/>
      <c r="H13" s="324"/>
      <c r="I13" s="325"/>
      <c r="J13" s="325"/>
      <c r="K13" s="325"/>
      <c r="L13" s="325"/>
      <c r="M13" s="325"/>
      <c r="N13" s="326"/>
      <c r="O13" s="321" t="s">
        <v>281</v>
      </c>
      <c r="P13" s="321"/>
      <c r="Q13" s="321"/>
      <c r="R13" s="330"/>
      <c r="S13" s="331"/>
      <c r="T13" s="331"/>
      <c r="U13" s="331"/>
      <c r="V13" s="331"/>
      <c r="W13" s="331"/>
      <c r="X13" s="331"/>
      <c r="Y13" s="332"/>
      <c r="Z13" s="34"/>
    </row>
    <row r="14" spans="1:27" ht="21.75" customHeight="1">
      <c r="A14" s="30"/>
      <c r="B14" s="380"/>
      <c r="C14" s="316"/>
      <c r="D14" s="317"/>
      <c r="E14" s="322"/>
      <c r="F14" s="323"/>
      <c r="G14" s="323"/>
      <c r="H14" s="327"/>
      <c r="I14" s="328"/>
      <c r="J14" s="328"/>
      <c r="K14" s="328"/>
      <c r="L14" s="328"/>
      <c r="M14" s="328"/>
      <c r="N14" s="329"/>
      <c r="O14" s="323"/>
      <c r="P14" s="323"/>
      <c r="Q14" s="323"/>
      <c r="R14" s="333"/>
      <c r="S14" s="334"/>
      <c r="T14" s="334"/>
      <c r="U14" s="334"/>
      <c r="V14" s="334"/>
      <c r="W14" s="334"/>
      <c r="X14" s="334"/>
      <c r="Y14" s="335"/>
      <c r="Z14" s="34"/>
    </row>
    <row r="15" spans="1:27" ht="21.75" customHeight="1">
      <c r="A15" s="30"/>
      <c r="B15" s="380"/>
      <c r="C15" s="316"/>
      <c r="D15" s="317"/>
      <c r="E15" s="322" t="s">
        <v>282</v>
      </c>
      <c r="F15" s="323"/>
      <c r="G15" s="323"/>
      <c r="H15" s="338"/>
      <c r="I15" s="339"/>
      <c r="J15" s="339"/>
      <c r="K15" s="339"/>
      <c r="L15" s="342" t="s">
        <v>273</v>
      </c>
      <c r="M15" s="342"/>
      <c r="N15" s="343"/>
      <c r="O15" s="323" t="s">
        <v>274</v>
      </c>
      <c r="P15" s="323"/>
      <c r="Q15" s="323"/>
      <c r="R15" s="346"/>
      <c r="S15" s="347"/>
      <c r="T15" s="347"/>
      <c r="U15" s="347"/>
      <c r="V15" s="347"/>
      <c r="W15" s="347"/>
      <c r="X15" s="347"/>
      <c r="Y15" s="348"/>
      <c r="Z15" s="34"/>
    </row>
    <row r="16" spans="1:27" ht="21.75" customHeight="1" thickBot="1">
      <c r="A16" s="30"/>
      <c r="B16" s="381"/>
      <c r="C16" s="318"/>
      <c r="D16" s="319"/>
      <c r="E16" s="336"/>
      <c r="F16" s="337"/>
      <c r="G16" s="337"/>
      <c r="H16" s="340"/>
      <c r="I16" s="341"/>
      <c r="J16" s="341"/>
      <c r="K16" s="341"/>
      <c r="L16" s="344"/>
      <c r="M16" s="344"/>
      <c r="N16" s="345"/>
      <c r="O16" s="337"/>
      <c r="P16" s="337"/>
      <c r="Q16" s="337"/>
      <c r="R16" s="349"/>
      <c r="S16" s="350"/>
      <c r="T16" s="350"/>
      <c r="U16" s="350"/>
      <c r="V16" s="350"/>
      <c r="W16" s="350"/>
      <c r="X16" s="350"/>
      <c r="Y16" s="351"/>
      <c r="Z16" s="34"/>
    </row>
    <row r="17" spans="1:27" ht="8.25" customHeight="1" thickTop="1" thickBot="1">
      <c r="A17" s="30"/>
      <c r="B17" s="31"/>
      <c r="C17" s="31"/>
      <c r="D17" s="31"/>
      <c r="E17" s="32"/>
      <c r="F17" s="32"/>
      <c r="G17" s="33"/>
      <c r="H17" s="33"/>
      <c r="I17" s="33"/>
      <c r="J17" s="33"/>
      <c r="K17" s="33"/>
      <c r="L17" s="33"/>
      <c r="M17" s="33"/>
      <c r="N17" s="33"/>
      <c r="O17" s="32"/>
      <c r="P17" s="32"/>
      <c r="Q17" s="33"/>
      <c r="R17" s="33"/>
      <c r="S17" s="33"/>
      <c r="T17" s="33"/>
      <c r="U17" s="33"/>
      <c r="V17" s="33"/>
      <c r="W17" s="33"/>
      <c r="X17" s="33"/>
      <c r="Y17" s="33"/>
    </row>
    <row r="18" spans="1:27" ht="21.75" customHeight="1" thickTop="1">
      <c r="A18" s="30"/>
      <c r="B18" s="379" t="s">
        <v>270</v>
      </c>
      <c r="C18" s="382" t="s">
        <v>271</v>
      </c>
      <c r="D18" s="383"/>
      <c r="E18" s="382" t="s">
        <v>272</v>
      </c>
      <c r="F18" s="386"/>
      <c r="G18" s="387"/>
      <c r="H18" s="391"/>
      <c r="I18" s="392"/>
      <c r="J18" s="392"/>
      <c r="K18" s="392"/>
      <c r="L18" s="395" t="s">
        <v>273</v>
      </c>
      <c r="M18" s="395"/>
      <c r="N18" s="396"/>
      <c r="O18" s="399" t="s">
        <v>274</v>
      </c>
      <c r="P18" s="399"/>
      <c r="Q18" s="399"/>
      <c r="R18" s="352"/>
      <c r="S18" s="353"/>
      <c r="T18" s="353"/>
      <c r="U18" s="353"/>
      <c r="V18" s="353"/>
      <c r="W18" s="353"/>
      <c r="X18" s="353"/>
      <c r="Y18" s="354"/>
      <c r="Z18" s="30"/>
    </row>
    <row r="19" spans="1:27" ht="21.75" customHeight="1">
      <c r="A19" s="30"/>
      <c r="B19" s="380"/>
      <c r="C19" s="316"/>
      <c r="D19" s="317"/>
      <c r="E19" s="388"/>
      <c r="F19" s="389"/>
      <c r="G19" s="390"/>
      <c r="H19" s="393"/>
      <c r="I19" s="394"/>
      <c r="J19" s="394"/>
      <c r="K19" s="394"/>
      <c r="L19" s="397"/>
      <c r="M19" s="397"/>
      <c r="N19" s="398"/>
      <c r="O19" s="400"/>
      <c r="P19" s="400"/>
      <c r="Q19" s="400"/>
      <c r="R19" s="333"/>
      <c r="S19" s="334"/>
      <c r="T19" s="334"/>
      <c r="U19" s="334"/>
      <c r="V19" s="334"/>
      <c r="W19" s="334"/>
      <c r="X19" s="334"/>
      <c r="Y19" s="335"/>
      <c r="Z19" s="34"/>
    </row>
    <row r="20" spans="1:27" s="20" customFormat="1" ht="18.75" customHeight="1">
      <c r="A20" s="35"/>
      <c r="B20" s="380"/>
      <c r="C20" s="316"/>
      <c r="D20" s="317"/>
      <c r="E20" s="355" t="s">
        <v>275</v>
      </c>
      <c r="F20" s="356"/>
      <c r="G20" s="357"/>
      <c r="H20" s="361"/>
      <c r="I20" s="362"/>
      <c r="J20" s="362"/>
      <c r="K20" s="362"/>
      <c r="L20" s="363"/>
      <c r="M20" s="363"/>
      <c r="N20" s="364"/>
      <c r="O20" s="368" t="s">
        <v>276</v>
      </c>
      <c r="P20" s="368"/>
      <c r="Q20" s="368"/>
      <c r="R20" s="369" t="s">
        <v>277</v>
      </c>
      <c r="S20" s="369"/>
      <c r="T20" s="369"/>
      <c r="U20" s="369"/>
      <c r="V20" s="369"/>
      <c r="W20" s="369"/>
      <c r="X20" s="369"/>
      <c r="Y20" s="370"/>
      <c r="Z20" s="35"/>
      <c r="AA20" s="36"/>
    </row>
    <row r="21" spans="1:27" s="20" customFormat="1" ht="18.75" customHeight="1">
      <c r="A21" s="35"/>
      <c r="B21" s="380"/>
      <c r="C21" s="316"/>
      <c r="D21" s="317"/>
      <c r="E21" s="358"/>
      <c r="F21" s="359"/>
      <c r="G21" s="360"/>
      <c r="H21" s="365"/>
      <c r="I21" s="366"/>
      <c r="J21" s="366"/>
      <c r="K21" s="366"/>
      <c r="L21" s="366"/>
      <c r="M21" s="366"/>
      <c r="N21" s="367"/>
      <c r="O21" s="368"/>
      <c r="P21" s="368"/>
      <c r="Q21" s="368"/>
      <c r="R21" s="371"/>
      <c r="S21" s="371"/>
      <c r="T21" s="371"/>
      <c r="U21" s="371"/>
      <c r="V21" s="371"/>
      <c r="W21" s="371"/>
      <c r="X21" s="371"/>
      <c r="Y21" s="372"/>
      <c r="Z21" s="35"/>
      <c r="AA21" s="36"/>
    </row>
    <row r="22" spans="1:27" s="20" customFormat="1" ht="18.75" customHeight="1">
      <c r="A22" s="35"/>
      <c r="B22" s="380"/>
      <c r="C22" s="316"/>
      <c r="D22" s="317"/>
      <c r="E22" s="355" t="s">
        <v>278</v>
      </c>
      <c r="F22" s="356"/>
      <c r="G22" s="357"/>
      <c r="H22" s="373"/>
      <c r="I22" s="373"/>
      <c r="J22" s="373"/>
      <c r="K22" s="373"/>
      <c r="L22" s="373"/>
      <c r="M22" s="373"/>
      <c r="N22" s="373"/>
      <c r="O22" s="373"/>
      <c r="P22" s="373"/>
      <c r="Q22" s="373"/>
      <c r="R22" s="373"/>
      <c r="S22" s="373"/>
      <c r="T22" s="373"/>
      <c r="U22" s="373"/>
      <c r="V22" s="373"/>
      <c r="W22" s="373"/>
      <c r="X22" s="373"/>
      <c r="Y22" s="374"/>
      <c r="Z22" s="35"/>
      <c r="AA22" s="36"/>
    </row>
    <row r="23" spans="1:27" s="20" customFormat="1" ht="18.75" customHeight="1" thickBot="1">
      <c r="A23" s="35"/>
      <c r="B23" s="380"/>
      <c r="C23" s="384"/>
      <c r="D23" s="385"/>
      <c r="E23" s="355"/>
      <c r="F23" s="356"/>
      <c r="G23" s="357"/>
      <c r="H23" s="373"/>
      <c r="I23" s="373"/>
      <c r="J23" s="373"/>
      <c r="K23" s="373"/>
      <c r="L23" s="373"/>
      <c r="M23" s="373"/>
      <c r="N23" s="373"/>
      <c r="O23" s="373"/>
      <c r="P23" s="373"/>
      <c r="Q23" s="373"/>
      <c r="R23" s="373"/>
      <c r="S23" s="373"/>
      <c r="T23" s="373"/>
      <c r="U23" s="373"/>
      <c r="V23" s="373"/>
      <c r="W23" s="373"/>
      <c r="X23" s="373"/>
      <c r="Y23" s="374"/>
      <c r="Z23" s="35"/>
      <c r="AA23" s="36"/>
    </row>
    <row r="24" spans="1:27" ht="21.75" customHeight="1">
      <c r="A24" s="30"/>
      <c r="B24" s="380"/>
      <c r="C24" s="314" t="s">
        <v>279</v>
      </c>
      <c r="D24" s="315"/>
      <c r="E24" s="320" t="s">
        <v>280</v>
      </c>
      <c r="F24" s="321"/>
      <c r="G24" s="321"/>
      <c r="H24" s="324"/>
      <c r="I24" s="325"/>
      <c r="J24" s="325"/>
      <c r="K24" s="325"/>
      <c r="L24" s="325"/>
      <c r="M24" s="325"/>
      <c r="N24" s="326"/>
      <c r="O24" s="321" t="s">
        <v>281</v>
      </c>
      <c r="P24" s="321"/>
      <c r="Q24" s="321"/>
      <c r="R24" s="330"/>
      <c r="S24" s="331"/>
      <c r="T24" s="331"/>
      <c r="U24" s="331"/>
      <c r="V24" s="331"/>
      <c r="W24" s="331"/>
      <c r="X24" s="331"/>
      <c r="Y24" s="332"/>
      <c r="Z24" s="34"/>
    </row>
    <row r="25" spans="1:27" ht="21.75" customHeight="1">
      <c r="A25" s="30"/>
      <c r="B25" s="380"/>
      <c r="C25" s="316"/>
      <c r="D25" s="317"/>
      <c r="E25" s="322"/>
      <c r="F25" s="323"/>
      <c r="G25" s="323"/>
      <c r="H25" s="327"/>
      <c r="I25" s="328"/>
      <c r="J25" s="328"/>
      <c r="K25" s="328"/>
      <c r="L25" s="328"/>
      <c r="M25" s="328"/>
      <c r="N25" s="329"/>
      <c r="O25" s="323"/>
      <c r="P25" s="323"/>
      <c r="Q25" s="323"/>
      <c r="R25" s="333"/>
      <c r="S25" s="334"/>
      <c r="T25" s="334"/>
      <c r="U25" s="334"/>
      <c r="V25" s="334"/>
      <c r="W25" s="334"/>
      <c r="X25" s="334"/>
      <c r="Y25" s="335"/>
      <c r="Z25" s="34"/>
    </row>
    <row r="26" spans="1:27" ht="21.75" customHeight="1">
      <c r="A26" s="30"/>
      <c r="B26" s="380"/>
      <c r="C26" s="316"/>
      <c r="D26" s="317"/>
      <c r="E26" s="322" t="s">
        <v>282</v>
      </c>
      <c r="F26" s="323"/>
      <c r="G26" s="323"/>
      <c r="H26" s="338"/>
      <c r="I26" s="339"/>
      <c r="J26" s="339"/>
      <c r="K26" s="339"/>
      <c r="L26" s="342" t="s">
        <v>273</v>
      </c>
      <c r="M26" s="342"/>
      <c r="N26" s="343"/>
      <c r="O26" s="323" t="s">
        <v>274</v>
      </c>
      <c r="P26" s="323"/>
      <c r="Q26" s="323"/>
      <c r="R26" s="346"/>
      <c r="S26" s="347"/>
      <c r="T26" s="347"/>
      <c r="U26" s="347"/>
      <c r="V26" s="347"/>
      <c r="W26" s="347"/>
      <c r="X26" s="347"/>
      <c r="Y26" s="348"/>
      <c r="Z26" s="34"/>
    </row>
    <row r="27" spans="1:27" ht="21.75" customHeight="1" thickBot="1">
      <c r="A27" s="30"/>
      <c r="B27" s="381"/>
      <c r="C27" s="318"/>
      <c r="D27" s="319"/>
      <c r="E27" s="336"/>
      <c r="F27" s="337"/>
      <c r="G27" s="337"/>
      <c r="H27" s="340"/>
      <c r="I27" s="341"/>
      <c r="J27" s="341"/>
      <c r="K27" s="341"/>
      <c r="L27" s="344"/>
      <c r="M27" s="344"/>
      <c r="N27" s="345"/>
      <c r="O27" s="337"/>
      <c r="P27" s="337"/>
      <c r="Q27" s="337"/>
      <c r="R27" s="349"/>
      <c r="S27" s="350"/>
      <c r="T27" s="350"/>
      <c r="U27" s="350"/>
      <c r="V27" s="350"/>
      <c r="W27" s="350"/>
      <c r="X27" s="350"/>
      <c r="Y27" s="351"/>
      <c r="Z27" s="34"/>
    </row>
    <row r="28" spans="1:27" ht="7.5" customHeight="1" thickTop="1" thickBot="1">
      <c r="A28" s="37"/>
      <c r="B28" s="38"/>
      <c r="C28" s="39"/>
      <c r="D28" s="39"/>
      <c r="E28" s="39"/>
      <c r="F28" s="39"/>
      <c r="G28" s="39"/>
      <c r="H28" s="40"/>
      <c r="I28" s="40"/>
      <c r="J28" s="40"/>
      <c r="K28" s="40"/>
      <c r="L28" s="40"/>
      <c r="M28" s="40"/>
      <c r="N28" s="40"/>
      <c r="O28" s="39"/>
      <c r="P28" s="39"/>
      <c r="Q28" s="39"/>
      <c r="R28" s="39"/>
      <c r="S28" s="39"/>
      <c r="T28" s="39"/>
      <c r="U28" s="39"/>
      <c r="V28" s="39"/>
      <c r="W28" s="39"/>
      <c r="X28" s="39"/>
      <c r="Y28" s="39"/>
      <c r="Z28" s="30"/>
    </row>
    <row r="29" spans="1:27" ht="21.75" customHeight="1" thickTop="1">
      <c r="A29" s="30"/>
      <c r="B29" s="379" t="s">
        <v>283</v>
      </c>
      <c r="C29" s="382" t="s">
        <v>271</v>
      </c>
      <c r="D29" s="383"/>
      <c r="E29" s="382" t="s">
        <v>284</v>
      </c>
      <c r="F29" s="386"/>
      <c r="G29" s="387"/>
      <c r="H29" s="391"/>
      <c r="I29" s="392"/>
      <c r="J29" s="392"/>
      <c r="K29" s="392"/>
      <c r="L29" s="395" t="s">
        <v>273</v>
      </c>
      <c r="M29" s="395"/>
      <c r="N29" s="396"/>
      <c r="O29" s="399" t="s">
        <v>274</v>
      </c>
      <c r="P29" s="399"/>
      <c r="Q29" s="399"/>
      <c r="R29" s="352"/>
      <c r="S29" s="353"/>
      <c r="T29" s="353"/>
      <c r="U29" s="353"/>
      <c r="V29" s="353"/>
      <c r="W29" s="353"/>
      <c r="X29" s="353"/>
      <c r="Y29" s="354"/>
      <c r="Z29" s="30"/>
    </row>
    <row r="30" spans="1:27" ht="21.75" customHeight="1">
      <c r="A30" s="30"/>
      <c r="B30" s="380"/>
      <c r="C30" s="316"/>
      <c r="D30" s="317"/>
      <c r="E30" s="388"/>
      <c r="F30" s="389"/>
      <c r="G30" s="390"/>
      <c r="H30" s="393"/>
      <c r="I30" s="394"/>
      <c r="J30" s="394"/>
      <c r="K30" s="394"/>
      <c r="L30" s="397"/>
      <c r="M30" s="397"/>
      <c r="N30" s="398"/>
      <c r="O30" s="323"/>
      <c r="P30" s="323"/>
      <c r="Q30" s="323"/>
      <c r="R30" s="333"/>
      <c r="S30" s="334"/>
      <c r="T30" s="334"/>
      <c r="U30" s="334"/>
      <c r="V30" s="334"/>
      <c r="W30" s="334"/>
      <c r="X30" s="334"/>
      <c r="Y30" s="335"/>
      <c r="Z30" s="30"/>
    </row>
    <row r="31" spans="1:27" s="20" customFormat="1" ht="18.75" customHeight="1">
      <c r="A31" s="35"/>
      <c r="B31" s="380"/>
      <c r="C31" s="316"/>
      <c r="D31" s="317"/>
      <c r="E31" s="355" t="s">
        <v>275</v>
      </c>
      <c r="F31" s="356"/>
      <c r="G31" s="357"/>
      <c r="H31" s="361"/>
      <c r="I31" s="362"/>
      <c r="J31" s="362"/>
      <c r="K31" s="362"/>
      <c r="L31" s="362"/>
      <c r="M31" s="362"/>
      <c r="N31" s="401"/>
      <c r="O31" s="402" t="s">
        <v>276</v>
      </c>
      <c r="P31" s="402"/>
      <c r="Q31" s="402"/>
      <c r="R31" s="369" t="s">
        <v>277</v>
      </c>
      <c r="S31" s="369"/>
      <c r="T31" s="369"/>
      <c r="U31" s="369"/>
      <c r="V31" s="369"/>
      <c r="W31" s="369"/>
      <c r="X31" s="369"/>
      <c r="Y31" s="370"/>
      <c r="Z31" s="35"/>
      <c r="AA31" s="36"/>
    </row>
    <row r="32" spans="1:27" s="20" customFormat="1" ht="18.75" customHeight="1">
      <c r="A32" s="35"/>
      <c r="B32" s="380"/>
      <c r="C32" s="316"/>
      <c r="D32" s="317"/>
      <c r="E32" s="358"/>
      <c r="F32" s="359"/>
      <c r="G32" s="360"/>
      <c r="H32" s="365"/>
      <c r="I32" s="366"/>
      <c r="J32" s="366"/>
      <c r="K32" s="366"/>
      <c r="L32" s="366"/>
      <c r="M32" s="366"/>
      <c r="N32" s="367"/>
      <c r="O32" s="368"/>
      <c r="P32" s="368"/>
      <c r="Q32" s="368"/>
      <c r="R32" s="371"/>
      <c r="S32" s="371"/>
      <c r="T32" s="371"/>
      <c r="U32" s="371"/>
      <c r="V32" s="371"/>
      <c r="W32" s="371"/>
      <c r="X32" s="371"/>
      <c r="Y32" s="372"/>
      <c r="Z32" s="35"/>
      <c r="AA32" s="36"/>
    </row>
    <row r="33" spans="1:30" s="20" customFormat="1" ht="18.75" customHeight="1">
      <c r="A33" s="35"/>
      <c r="B33" s="380"/>
      <c r="C33" s="316"/>
      <c r="D33" s="317"/>
      <c r="E33" s="355" t="s">
        <v>278</v>
      </c>
      <c r="F33" s="356"/>
      <c r="G33" s="357"/>
      <c r="H33" s="373"/>
      <c r="I33" s="373"/>
      <c r="J33" s="373"/>
      <c r="K33" s="373"/>
      <c r="L33" s="373"/>
      <c r="M33" s="373"/>
      <c r="N33" s="373"/>
      <c r="O33" s="373"/>
      <c r="P33" s="373"/>
      <c r="Q33" s="373"/>
      <c r="R33" s="373"/>
      <c r="S33" s="373"/>
      <c r="T33" s="373"/>
      <c r="U33" s="373"/>
      <c r="V33" s="373"/>
      <c r="W33" s="373"/>
      <c r="X33" s="373"/>
      <c r="Y33" s="374"/>
      <c r="Z33" s="35"/>
      <c r="AA33" s="36"/>
    </row>
    <row r="34" spans="1:30" s="20" customFormat="1" ht="18.75" customHeight="1" thickBot="1">
      <c r="A34" s="35"/>
      <c r="B34" s="380"/>
      <c r="C34" s="384"/>
      <c r="D34" s="385"/>
      <c r="E34" s="355"/>
      <c r="F34" s="356"/>
      <c r="G34" s="357"/>
      <c r="H34" s="373"/>
      <c r="I34" s="373"/>
      <c r="J34" s="373"/>
      <c r="K34" s="373"/>
      <c r="L34" s="373"/>
      <c r="M34" s="373"/>
      <c r="N34" s="373"/>
      <c r="O34" s="373"/>
      <c r="P34" s="373"/>
      <c r="Q34" s="373"/>
      <c r="R34" s="373"/>
      <c r="S34" s="373"/>
      <c r="T34" s="373"/>
      <c r="U34" s="373"/>
      <c r="V34" s="373"/>
      <c r="W34" s="373"/>
      <c r="X34" s="373"/>
      <c r="Y34" s="374"/>
      <c r="Z34" s="35"/>
      <c r="AA34" s="36"/>
    </row>
    <row r="35" spans="1:30" ht="21.75" customHeight="1">
      <c r="A35" s="30"/>
      <c r="B35" s="380"/>
      <c r="C35" s="316" t="s">
        <v>279</v>
      </c>
      <c r="D35" s="317"/>
      <c r="E35" s="320" t="s">
        <v>280</v>
      </c>
      <c r="F35" s="321"/>
      <c r="G35" s="321"/>
      <c r="H35" s="324"/>
      <c r="I35" s="325"/>
      <c r="J35" s="325"/>
      <c r="K35" s="325"/>
      <c r="L35" s="325"/>
      <c r="M35" s="325"/>
      <c r="N35" s="326"/>
      <c r="O35" s="321" t="s">
        <v>281</v>
      </c>
      <c r="P35" s="321"/>
      <c r="Q35" s="321"/>
      <c r="R35" s="330"/>
      <c r="S35" s="331"/>
      <c r="T35" s="331"/>
      <c r="U35" s="331"/>
      <c r="V35" s="331"/>
      <c r="W35" s="331"/>
      <c r="X35" s="331"/>
      <c r="Y35" s="332"/>
      <c r="Z35" s="30"/>
    </row>
    <row r="36" spans="1:30" ht="21.75" customHeight="1">
      <c r="A36" s="30"/>
      <c r="B36" s="380"/>
      <c r="C36" s="316"/>
      <c r="D36" s="317"/>
      <c r="E36" s="322"/>
      <c r="F36" s="323"/>
      <c r="G36" s="323"/>
      <c r="H36" s="327"/>
      <c r="I36" s="328"/>
      <c r="J36" s="328"/>
      <c r="K36" s="328"/>
      <c r="L36" s="328"/>
      <c r="M36" s="328"/>
      <c r="N36" s="329"/>
      <c r="O36" s="323"/>
      <c r="P36" s="323"/>
      <c r="Q36" s="323"/>
      <c r="R36" s="333"/>
      <c r="S36" s="334"/>
      <c r="T36" s="334"/>
      <c r="U36" s="334"/>
      <c r="V36" s="334"/>
      <c r="W36" s="334"/>
      <c r="X36" s="334"/>
      <c r="Y36" s="335"/>
      <c r="Z36" s="30"/>
    </row>
    <row r="37" spans="1:30" ht="21.75" customHeight="1">
      <c r="A37" s="30"/>
      <c r="B37" s="380"/>
      <c r="C37" s="316"/>
      <c r="D37" s="317"/>
      <c r="E37" s="322" t="s">
        <v>282</v>
      </c>
      <c r="F37" s="323"/>
      <c r="G37" s="323"/>
      <c r="H37" s="338"/>
      <c r="I37" s="339"/>
      <c r="J37" s="339"/>
      <c r="K37" s="339"/>
      <c r="L37" s="342" t="s">
        <v>273</v>
      </c>
      <c r="M37" s="342"/>
      <c r="N37" s="343"/>
      <c r="O37" s="323" t="s">
        <v>274</v>
      </c>
      <c r="P37" s="323"/>
      <c r="Q37" s="323"/>
      <c r="R37" s="346"/>
      <c r="S37" s="347"/>
      <c r="T37" s="347"/>
      <c r="U37" s="347"/>
      <c r="V37" s="347"/>
      <c r="W37" s="347"/>
      <c r="X37" s="347"/>
      <c r="Y37" s="348"/>
      <c r="Z37" s="30"/>
    </row>
    <row r="38" spans="1:30" ht="21.75" customHeight="1" thickBot="1">
      <c r="A38" s="30"/>
      <c r="B38" s="381"/>
      <c r="C38" s="318"/>
      <c r="D38" s="319"/>
      <c r="E38" s="336"/>
      <c r="F38" s="337"/>
      <c r="G38" s="337"/>
      <c r="H38" s="340"/>
      <c r="I38" s="341"/>
      <c r="J38" s="341"/>
      <c r="K38" s="341"/>
      <c r="L38" s="344"/>
      <c r="M38" s="344"/>
      <c r="N38" s="345"/>
      <c r="O38" s="337"/>
      <c r="P38" s="337"/>
      <c r="Q38" s="337"/>
      <c r="R38" s="349"/>
      <c r="S38" s="350"/>
      <c r="T38" s="350"/>
      <c r="U38" s="350"/>
      <c r="V38" s="350"/>
      <c r="W38" s="350"/>
      <c r="X38" s="350"/>
      <c r="Y38" s="351"/>
      <c r="Z38" s="30"/>
    </row>
    <row r="39" spans="1:30" ht="7.5" customHeight="1" thickTop="1" thickBot="1">
      <c r="A39" s="30"/>
      <c r="B39" s="41"/>
      <c r="C39" s="42"/>
      <c r="D39" s="42"/>
      <c r="E39" s="42"/>
      <c r="F39" s="42"/>
      <c r="G39" s="43"/>
      <c r="H39" s="43"/>
      <c r="I39" s="43"/>
      <c r="J39" s="43"/>
      <c r="K39" s="43"/>
      <c r="L39" s="43"/>
      <c r="M39" s="43"/>
      <c r="N39" s="43"/>
      <c r="O39" s="43"/>
      <c r="P39" s="43"/>
      <c r="Q39" s="43"/>
      <c r="R39" s="43"/>
      <c r="S39" s="43"/>
      <c r="T39" s="43"/>
      <c r="U39" s="43"/>
      <c r="V39" s="43"/>
      <c r="W39" s="43"/>
      <c r="X39" s="43"/>
      <c r="Y39" s="43"/>
      <c r="AD39" s="44"/>
    </row>
    <row r="40" spans="1:30" ht="21.75" customHeight="1" thickTop="1">
      <c r="A40" s="30"/>
      <c r="B40" s="379" t="s">
        <v>285</v>
      </c>
      <c r="C40" s="382" t="s">
        <v>271</v>
      </c>
      <c r="D40" s="383"/>
      <c r="E40" s="382" t="s">
        <v>284</v>
      </c>
      <c r="F40" s="386"/>
      <c r="G40" s="387"/>
      <c r="H40" s="391"/>
      <c r="I40" s="392"/>
      <c r="J40" s="392"/>
      <c r="K40" s="392"/>
      <c r="L40" s="395" t="s">
        <v>273</v>
      </c>
      <c r="M40" s="395"/>
      <c r="N40" s="396"/>
      <c r="O40" s="399" t="s">
        <v>274</v>
      </c>
      <c r="P40" s="399"/>
      <c r="Q40" s="399"/>
      <c r="R40" s="352"/>
      <c r="S40" s="353"/>
      <c r="T40" s="353"/>
      <c r="U40" s="353"/>
      <c r="V40" s="353"/>
      <c r="W40" s="353"/>
      <c r="X40" s="353"/>
      <c r="Y40" s="354"/>
      <c r="Z40" s="30"/>
    </row>
    <row r="41" spans="1:30" ht="21.75" customHeight="1">
      <c r="A41" s="30"/>
      <c r="B41" s="380"/>
      <c r="C41" s="316"/>
      <c r="D41" s="317"/>
      <c r="E41" s="388"/>
      <c r="F41" s="389"/>
      <c r="G41" s="390"/>
      <c r="H41" s="393"/>
      <c r="I41" s="394"/>
      <c r="J41" s="394"/>
      <c r="K41" s="394"/>
      <c r="L41" s="397"/>
      <c r="M41" s="397"/>
      <c r="N41" s="398"/>
      <c r="O41" s="323"/>
      <c r="P41" s="323"/>
      <c r="Q41" s="323"/>
      <c r="R41" s="333"/>
      <c r="S41" s="334"/>
      <c r="T41" s="334"/>
      <c r="U41" s="334"/>
      <c r="V41" s="334"/>
      <c r="W41" s="334"/>
      <c r="X41" s="334"/>
      <c r="Y41" s="335"/>
      <c r="Z41" s="30"/>
    </row>
    <row r="42" spans="1:30" s="20" customFormat="1" ht="18.75" customHeight="1">
      <c r="A42" s="35"/>
      <c r="B42" s="380"/>
      <c r="C42" s="316"/>
      <c r="D42" s="317"/>
      <c r="E42" s="355" t="s">
        <v>275</v>
      </c>
      <c r="F42" s="356"/>
      <c r="G42" s="357"/>
      <c r="H42" s="361"/>
      <c r="I42" s="362"/>
      <c r="J42" s="362"/>
      <c r="K42" s="362"/>
      <c r="L42" s="362"/>
      <c r="M42" s="362"/>
      <c r="N42" s="401"/>
      <c r="O42" s="402" t="s">
        <v>276</v>
      </c>
      <c r="P42" s="402"/>
      <c r="Q42" s="402"/>
      <c r="R42" s="369" t="s">
        <v>277</v>
      </c>
      <c r="S42" s="369"/>
      <c r="T42" s="369"/>
      <c r="U42" s="369"/>
      <c r="V42" s="369"/>
      <c r="W42" s="369"/>
      <c r="X42" s="369"/>
      <c r="Y42" s="370"/>
      <c r="Z42" s="35"/>
      <c r="AA42" s="36"/>
    </row>
    <row r="43" spans="1:30" s="20" customFormat="1" ht="18.75" customHeight="1">
      <c r="A43" s="35"/>
      <c r="B43" s="380"/>
      <c r="C43" s="316"/>
      <c r="D43" s="317"/>
      <c r="E43" s="358"/>
      <c r="F43" s="359"/>
      <c r="G43" s="360"/>
      <c r="H43" s="365"/>
      <c r="I43" s="366"/>
      <c r="J43" s="366"/>
      <c r="K43" s="366"/>
      <c r="L43" s="366"/>
      <c r="M43" s="366"/>
      <c r="N43" s="367"/>
      <c r="O43" s="368"/>
      <c r="P43" s="368"/>
      <c r="Q43" s="368"/>
      <c r="R43" s="371"/>
      <c r="S43" s="371"/>
      <c r="T43" s="371"/>
      <c r="U43" s="371"/>
      <c r="V43" s="371"/>
      <c r="W43" s="371"/>
      <c r="X43" s="371"/>
      <c r="Y43" s="372"/>
      <c r="Z43" s="35"/>
      <c r="AA43" s="36"/>
    </row>
    <row r="44" spans="1:30" s="20" customFormat="1" ht="18.75" customHeight="1">
      <c r="A44" s="35"/>
      <c r="B44" s="380"/>
      <c r="C44" s="316"/>
      <c r="D44" s="317"/>
      <c r="E44" s="355" t="s">
        <v>278</v>
      </c>
      <c r="F44" s="356"/>
      <c r="G44" s="357"/>
      <c r="H44" s="373"/>
      <c r="I44" s="373"/>
      <c r="J44" s="373"/>
      <c r="K44" s="373"/>
      <c r="L44" s="373"/>
      <c r="M44" s="373"/>
      <c r="N44" s="373"/>
      <c r="O44" s="373"/>
      <c r="P44" s="373"/>
      <c r="Q44" s="373"/>
      <c r="R44" s="373"/>
      <c r="S44" s="373"/>
      <c r="T44" s="373"/>
      <c r="U44" s="373"/>
      <c r="V44" s="373"/>
      <c r="W44" s="373"/>
      <c r="X44" s="373"/>
      <c r="Y44" s="374"/>
      <c r="Z44" s="35"/>
      <c r="AA44" s="36"/>
    </row>
    <row r="45" spans="1:30" s="20" customFormat="1" ht="18.75" customHeight="1" thickBot="1">
      <c r="A45" s="35"/>
      <c r="B45" s="380"/>
      <c r="C45" s="384"/>
      <c r="D45" s="385"/>
      <c r="E45" s="355"/>
      <c r="F45" s="356"/>
      <c r="G45" s="357"/>
      <c r="H45" s="373"/>
      <c r="I45" s="373"/>
      <c r="J45" s="373"/>
      <c r="K45" s="373"/>
      <c r="L45" s="373"/>
      <c r="M45" s="373"/>
      <c r="N45" s="373"/>
      <c r="O45" s="373"/>
      <c r="P45" s="373"/>
      <c r="Q45" s="373"/>
      <c r="R45" s="373"/>
      <c r="S45" s="373"/>
      <c r="T45" s="373"/>
      <c r="U45" s="373"/>
      <c r="V45" s="373"/>
      <c r="W45" s="373"/>
      <c r="X45" s="373"/>
      <c r="Y45" s="374"/>
      <c r="Z45" s="35"/>
      <c r="AA45" s="36"/>
    </row>
    <row r="46" spans="1:30" ht="21.75" customHeight="1">
      <c r="A46" s="30"/>
      <c r="B46" s="380"/>
      <c r="C46" s="316" t="s">
        <v>279</v>
      </c>
      <c r="D46" s="317"/>
      <c r="E46" s="320" t="s">
        <v>280</v>
      </c>
      <c r="F46" s="321"/>
      <c r="G46" s="321"/>
      <c r="H46" s="324"/>
      <c r="I46" s="325"/>
      <c r="J46" s="325"/>
      <c r="K46" s="325"/>
      <c r="L46" s="325"/>
      <c r="M46" s="325"/>
      <c r="N46" s="326"/>
      <c r="O46" s="321" t="s">
        <v>281</v>
      </c>
      <c r="P46" s="321"/>
      <c r="Q46" s="321"/>
      <c r="R46" s="330"/>
      <c r="S46" s="331"/>
      <c r="T46" s="331"/>
      <c r="U46" s="331"/>
      <c r="V46" s="331"/>
      <c r="W46" s="331"/>
      <c r="X46" s="331"/>
      <c r="Y46" s="332"/>
      <c r="Z46" s="30"/>
    </row>
    <row r="47" spans="1:30" ht="21.75" customHeight="1">
      <c r="A47" s="30"/>
      <c r="B47" s="380"/>
      <c r="C47" s="316"/>
      <c r="D47" s="317"/>
      <c r="E47" s="322"/>
      <c r="F47" s="323"/>
      <c r="G47" s="323"/>
      <c r="H47" s="327"/>
      <c r="I47" s="328"/>
      <c r="J47" s="328"/>
      <c r="K47" s="328"/>
      <c r="L47" s="328"/>
      <c r="M47" s="328"/>
      <c r="N47" s="329"/>
      <c r="O47" s="323"/>
      <c r="P47" s="323"/>
      <c r="Q47" s="323"/>
      <c r="R47" s="333"/>
      <c r="S47" s="334"/>
      <c r="T47" s="334"/>
      <c r="U47" s="334"/>
      <c r="V47" s="334"/>
      <c r="W47" s="334"/>
      <c r="X47" s="334"/>
      <c r="Y47" s="335"/>
      <c r="Z47" s="30"/>
    </row>
    <row r="48" spans="1:30" ht="21.75" customHeight="1">
      <c r="A48" s="30"/>
      <c r="B48" s="380"/>
      <c r="C48" s="316"/>
      <c r="D48" s="317"/>
      <c r="E48" s="322" t="s">
        <v>282</v>
      </c>
      <c r="F48" s="323"/>
      <c r="G48" s="323"/>
      <c r="H48" s="338"/>
      <c r="I48" s="339"/>
      <c r="J48" s="339"/>
      <c r="K48" s="339"/>
      <c r="L48" s="342" t="s">
        <v>273</v>
      </c>
      <c r="M48" s="342"/>
      <c r="N48" s="343"/>
      <c r="O48" s="323" t="s">
        <v>274</v>
      </c>
      <c r="P48" s="323"/>
      <c r="Q48" s="323"/>
      <c r="R48" s="346"/>
      <c r="S48" s="347"/>
      <c r="T48" s="347"/>
      <c r="U48" s="347"/>
      <c r="V48" s="347"/>
      <c r="W48" s="347"/>
      <c r="X48" s="347"/>
      <c r="Y48" s="348"/>
      <c r="Z48" s="30"/>
    </row>
    <row r="49" spans="1:27" ht="21.75" customHeight="1" thickBot="1">
      <c r="A49" s="30"/>
      <c r="B49" s="381"/>
      <c r="C49" s="318"/>
      <c r="D49" s="319"/>
      <c r="E49" s="336"/>
      <c r="F49" s="337"/>
      <c r="G49" s="337"/>
      <c r="H49" s="340"/>
      <c r="I49" s="341"/>
      <c r="J49" s="341"/>
      <c r="K49" s="341"/>
      <c r="L49" s="344"/>
      <c r="M49" s="344"/>
      <c r="N49" s="345"/>
      <c r="O49" s="337"/>
      <c r="P49" s="337"/>
      <c r="Q49" s="337"/>
      <c r="R49" s="349"/>
      <c r="S49" s="350"/>
      <c r="T49" s="350"/>
      <c r="U49" s="350"/>
      <c r="V49" s="350"/>
      <c r="W49" s="350"/>
      <c r="X49" s="350"/>
      <c r="Y49" s="351"/>
      <c r="Z49" s="30"/>
    </row>
    <row r="50" spans="1:27" ht="7.5" customHeight="1" thickTop="1" thickBot="1">
      <c r="A50" s="37"/>
      <c r="B50" s="38"/>
      <c r="C50" s="39"/>
      <c r="D50" s="39"/>
      <c r="E50" s="39"/>
      <c r="F50" s="39"/>
      <c r="G50" s="39"/>
      <c r="H50" s="40"/>
      <c r="I50" s="40"/>
      <c r="J50" s="40"/>
      <c r="K50" s="40"/>
      <c r="L50" s="40"/>
      <c r="M50" s="40"/>
      <c r="N50" s="40"/>
      <c r="O50" s="39"/>
      <c r="P50" s="39"/>
      <c r="Q50" s="39"/>
      <c r="R50" s="39"/>
      <c r="S50" s="39"/>
      <c r="T50" s="39"/>
      <c r="U50" s="39"/>
      <c r="V50" s="39"/>
      <c r="W50" s="39"/>
      <c r="X50" s="39"/>
      <c r="Y50" s="39"/>
      <c r="Z50" s="30"/>
    </row>
    <row r="51" spans="1:27" ht="21.75" customHeight="1" thickTop="1">
      <c r="A51" s="30"/>
      <c r="B51" s="379" t="s">
        <v>286</v>
      </c>
      <c r="C51" s="382" t="s">
        <v>271</v>
      </c>
      <c r="D51" s="383"/>
      <c r="E51" s="382" t="s">
        <v>284</v>
      </c>
      <c r="F51" s="386"/>
      <c r="G51" s="387"/>
      <c r="H51" s="391"/>
      <c r="I51" s="392"/>
      <c r="J51" s="392"/>
      <c r="K51" s="392"/>
      <c r="L51" s="395" t="s">
        <v>273</v>
      </c>
      <c r="M51" s="395"/>
      <c r="N51" s="396"/>
      <c r="O51" s="399" t="s">
        <v>274</v>
      </c>
      <c r="P51" s="399"/>
      <c r="Q51" s="399"/>
      <c r="R51" s="352"/>
      <c r="S51" s="353"/>
      <c r="T51" s="353"/>
      <c r="U51" s="353"/>
      <c r="V51" s="353"/>
      <c r="W51" s="353"/>
      <c r="X51" s="353"/>
      <c r="Y51" s="354"/>
      <c r="Z51" s="30"/>
    </row>
    <row r="52" spans="1:27" ht="21.75" customHeight="1">
      <c r="A52" s="30"/>
      <c r="B52" s="380"/>
      <c r="C52" s="316"/>
      <c r="D52" s="317"/>
      <c r="E52" s="388"/>
      <c r="F52" s="389"/>
      <c r="G52" s="390"/>
      <c r="H52" s="393"/>
      <c r="I52" s="394"/>
      <c r="J52" s="394"/>
      <c r="K52" s="394"/>
      <c r="L52" s="397"/>
      <c r="M52" s="397"/>
      <c r="N52" s="398"/>
      <c r="O52" s="323"/>
      <c r="P52" s="323"/>
      <c r="Q52" s="323"/>
      <c r="R52" s="333"/>
      <c r="S52" s="334"/>
      <c r="T52" s="334"/>
      <c r="U52" s="334"/>
      <c r="V52" s="334"/>
      <c r="W52" s="334"/>
      <c r="X52" s="334"/>
      <c r="Y52" s="335"/>
      <c r="Z52" s="30"/>
    </row>
    <row r="53" spans="1:27" s="20" customFormat="1" ht="18.75" customHeight="1">
      <c r="A53" s="35"/>
      <c r="B53" s="380"/>
      <c r="C53" s="316"/>
      <c r="D53" s="317"/>
      <c r="E53" s="355" t="s">
        <v>275</v>
      </c>
      <c r="F53" s="356"/>
      <c r="G53" s="357"/>
      <c r="H53" s="361"/>
      <c r="I53" s="362"/>
      <c r="J53" s="362"/>
      <c r="K53" s="362"/>
      <c r="L53" s="362"/>
      <c r="M53" s="362"/>
      <c r="N53" s="401"/>
      <c r="O53" s="402" t="s">
        <v>276</v>
      </c>
      <c r="P53" s="402"/>
      <c r="Q53" s="402"/>
      <c r="R53" s="369" t="s">
        <v>277</v>
      </c>
      <c r="S53" s="369"/>
      <c r="T53" s="369"/>
      <c r="U53" s="369"/>
      <c r="V53" s="369"/>
      <c r="W53" s="369"/>
      <c r="X53" s="369"/>
      <c r="Y53" s="370"/>
      <c r="Z53" s="35"/>
      <c r="AA53" s="36"/>
    </row>
    <row r="54" spans="1:27" s="20" customFormat="1" ht="18.75" customHeight="1">
      <c r="A54" s="35"/>
      <c r="B54" s="380"/>
      <c r="C54" s="316"/>
      <c r="D54" s="317"/>
      <c r="E54" s="358"/>
      <c r="F54" s="359"/>
      <c r="G54" s="360"/>
      <c r="H54" s="365"/>
      <c r="I54" s="366"/>
      <c r="J54" s="366"/>
      <c r="K54" s="366"/>
      <c r="L54" s="366"/>
      <c r="M54" s="366"/>
      <c r="N54" s="367"/>
      <c r="O54" s="368"/>
      <c r="P54" s="368"/>
      <c r="Q54" s="368"/>
      <c r="R54" s="371"/>
      <c r="S54" s="371"/>
      <c r="T54" s="371"/>
      <c r="U54" s="371"/>
      <c r="V54" s="371"/>
      <c r="W54" s="371"/>
      <c r="X54" s="371"/>
      <c r="Y54" s="372"/>
      <c r="Z54" s="35"/>
      <c r="AA54" s="36"/>
    </row>
    <row r="55" spans="1:27" s="20" customFormat="1" ht="18.75" customHeight="1">
      <c r="A55" s="35"/>
      <c r="B55" s="380"/>
      <c r="C55" s="316"/>
      <c r="D55" s="317"/>
      <c r="E55" s="355" t="s">
        <v>278</v>
      </c>
      <c r="F55" s="356"/>
      <c r="G55" s="357"/>
      <c r="H55" s="373"/>
      <c r="I55" s="373"/>
      <c r="J55" s="373"/>
      <c r="K55" s="373"/>
      <c r="L55" s="373"/>
      <c r="M55" s="373"/>
      <c r="N55" s="373"/>
      <c r="O55" s="373"/>
      <c r="P55" s="373"/>
      <c r="Q55" s="373"/>
      <c r="R55" s="373"/>
      <c r="S55" s="373"/>
      <c r="T55" s="373"/>
      <c r="U55" s="373"/>
      <c r="V55" s="373"/>
      <c r="W55" s="373"/>
      <c r="X55" s="373"/>
      <c r="Y55" s="374"/>
      <c r="Z55" s="35"/>
      <c r="AA55" s="36"/>
    </row>
    <row r="56" spans="1:27" s="20" customFormat="1" ht="18.75" customHeight="1" thickBot="1">
      <c r="A56" s="35"/>
      <c r="B56" s="380"/>
      <c r="C56" s="384"/>
      <c r="D56" s="385"/>
      <c r="E56" s="355"/>
      <c r="F56" s="356"/>
      <c r="G56" s="357"/>
      <c r="H56" s="373"/>
      <c r="I56" s="373"/>
      <c r="J56" s="373"/>
      <c r="K56" s="373"/>
      <c r="L56" s="373"/>
      <c r="M56" s="373"/>
      <c r="N56" s="373"/>
      <c r="O56" s="373"/>
      <c r="P56" s="373"/>
      <c r="Q56" s="373"/>
      <c r="R56" s="373"/>
      <c r="S56" s="373"/>
      <c r="T56" s="373"/>
      <c r="U56" s="373"/>
      <c r="V56" s="373"/>
      <c r="W56" s="373"/>
      <c r="X56" s="373"/>
      <c r="Y56" s="374"/>
      <c r="Z56" s="35"/>
      <c r="AA56" s="36"/>
    </row>
    <row r="57" spans="1:27" ht="21.75" customHeight="1">
      <c r="A57" s="30"/>
      <c r="B57" s="380"/>
      <c r="C57" s="316" t="s">
        <v>279</v>
      </c>
      <c r="D57" s="317"/>
      <c r="E57" s="320" t="s">
        <v>280</v>
      </c>
      <c r="F57" s="321"/>
      <c r="G57" s="321"/>
      <c r="H57" s="324"/>
      <c r="I57" s="325"/>
      <c r="J57" s="325"/>
      <c r="K57" s="325"/>
      <c r="L57" s="325"/>
      <c r="M57" s="325"/>
      <c r="N57" s="326"/>
      <c r="O57" s="321" t="s">
        <v>281</v>
      </c>
      <c r="P57" s="321"/>
      <c r="Q57" s="321"/>
      <c r="R57" s="330"/>
      <c r="S57" s="331"/>
      <c r="T57" s="331"/>
      <c r="U57" s="331"/>
      <c r="V57" s="331"/>
      <c r="W57" s="331"/>
      <c r="X57" s="331"/>
      <c r="Y57" s="332"/>
      <c r="Z57" s="30"/>
    </row>
    <row r="58" spans="1:27" ht="21.75" customHeight="1">
      <c r="A58" s="30"/>
      <c r="B58" s="380"/>
      <c r="C58" s="316"/>
      <c r="D58" s="317"/>
      <c r="E58" s="322"/>
      <c r="F58" s="323"/>
      <c r="G58" s="323"/>
      <c r="H58" s="327"/>
      <c r="I58" s="328"/>
      <c r="J58" s="328"/>
      <c r="K58" s="328"/>
      <c r="L58" s="328"/>
      <c r="M58" s="328"/>
      <c r="N58" s="329"/>
      <c r="O58" s="323"/>
      <c r="P58" s="323"/>
      <c r="Q58" s="323"/>
      <c r="R58" s="333"/>
      <c r="S58" s="334"/>
      <c r="T58" s="334"/>
      <c r="U58" s="334"/>
      <c r="V58" s="334"/>
      <c r="W58" s="334"/>
      <c r="X58" s="334"/>
      <c r="Y58" s="335"/>
      <c r="Z58" s="30"/>
    </row>
    <row r="59" spans="1:27" ht="21.75" customHeight="1">
      <c r="A59" s="30"/>
      <c r="B59" s="380"/>
      <c r="C59" s="316"/>
      <c r="D59" s="317"/>
      <c r="E59" s="322" t="s">
        <v>282</v>
      </c>
      <c r="F59" s="323"/>
      <c r="G59" s="323"/>
      <c r="H59" s="338"/>
      <c r="I59" s="339"/>
      <c r="J59" s="339"/>
      <c r="K59" s="339"/>
      <c r="L59" s="342" t="s">
        <v>273</v>
      </c>
      <c r="M59" s="342"/>
      <c r="N59" s="343"/>
      <c r="O59" s="323" t="s">
        <v>274</v>
      </c>
      <c r="P59" s="323"/>
      <c r="Q59" s="323"/>
      <c r="R59" s="346"/>
      <c r="S59" s="347"/>
      <c r="T59" s="347"/>
      <c r="U59" s="347"/>
      <c r="V59" s="347"/>
      <c r="W59" s="347"/>
      <c r="X59" s="347"/>
      <c r="Y59" s="348"/>
      <c r="Z59" s="30"/>
    </row>
    <row r="60" spans="1:27" ht="21.75" customHeight="1" thickBot="1">
      <c r="A60" s="30"/>
      <c r="B60" s="381"/>
      <c r="C60" s="318"/>
      <c r="D60" s="319"/>
      <c r="E60" s="336"/>
      <c r="F60" s="337"/>
      <c r="G60" s="337"/>
      <c r="H60" s="340"/>
      <c r="I60" s="341"/>
      <c r="J60" s="341"/>
      <c r="K60" s="341"/>
      <c r="L60" s="344"/>
      <c r="M60" s="344"/>
      <c r="N60" s="345"/>
      <c r="O60" s="337"/>
      <c r="P60" s="337"/>
      <c r="Q60" s="337"/>
      <c r="R60" s="349"/>
      <c r="S60" s="350"/>
      <c r="T60" s="350"/>
      <c r="U60" s="350"/>
      <c r="V60" s="350"/>
      <c r="W60" s="350"/>
      <c r="X60" s="350"/>
      <c r="Y60" s="351"/>
      <c r="Z60" s="30"/>
    </row>
    <row r="61" spans="1:27" ht="7.5" customHeight="1" thickTop="1" thickBot="1">
      <c r="A61" s="30"/>
      <c r="B61" s="25"/>
      <c r="C61" s="26"/>
      <c r="D61" s="26"/>
      <c r="E61" s="26"/>
      <c r="F61" s="28"/>
      <c r="G61" s="45"/>
      <c r="H61" s="28"/>
      <c r="I61" s="46"/>
      <c r="J61" s="28"/>
      <c r="K61" s="28"/>
      <c r="L61" s="28"/>
      <c r="M61" s="28"/>
      <c r="N61" s="28"/>
      <c r="O61" s="28"/>
      <c r="P61" s="28"/>
      <c r="Q61" s="28"/>
      <c r="R61" s="28"/>
      <c r="S61" s="47"/>
      <c r="T61" s="47"/>
      <c r="U61" s="47"/>
      <c r="V61" s="47"/>
      <c r="W61" s="47"/>
      <c r="X61" s="47"/>
      <c r="Y61" s="47"/>
    </row>
    <row r="62" spans="1:27" ht="21.75" customHeight="1" thickTop="1">
      <c r="A62" s="30"/>
      <c r="B62" s="379" t="s">
        <v>287</v>
      </c>
      <c r="C62" s="382" t="s">
        <v>271</v>
      </c>
      <c r="D62" s="383"/>
      <c r="E62" s="382" t="s">
        <v>284</v>
      </c>
      <c r="F62" s="386"/>
      <c r="G62" s="387"/>
      <c r="H62" s="391"/>
      <c r="I62" s="392"/>
      <c r="J62" s="392"/>
      <c r="K62" s="392"/>
      <c r="L62" s="395" t="s">
        <v>273</v>
      </c>
      <c r="M62" s="395"/>
      <c r="N62" s="396"/>
      <c r="O62" s="399" t="s">
        <v>274</v>
      </c>
      <c r="P62" s="399"/>
      <c r="Q62" s="399"/>
      <c r="R62" s="352"/>
      <c r="S62" s="353"/>
      <c r="T62" s="353"/>
      <c r="U62" s="353"/>
      <c r="V62" s="353"/>
      <c r="W62" s="353"/>
      <c r="X62" s="353"/>
      <c r="Y62" s="354"/>
      <c r="Z62" s="30"/>
    </row>
    <row r="63" spans="1:27" ht="21.75" customHeight="1">
      <c r="A63" s="30"/>
      <c r="B63" s="380"/>
      <c r="C63" s="316"/>
      <c r="D63" s="317"/>
      <c r="E63" s="388"/>
      <c r="F63" s="389"/>
      <c r="G63" s="390"/>
      <c r="H63" s="393"/>
      <c r="I63" s="394"/>
      <c r="J63" s="394"/>
      <c r="K63" s="394"/>
      <c r="L63" s="397"/>
      <c r="M63" s="397"/>
      <c r="N63" s="398"/>
      <c r="O63" s="323"/>
      <c r="P63" s="323"/>
      <c r="Q63" s="323"/>
      <c r="R63" s="333"/>
      <c r="S63" s="334"/>
      <c r="T63" s="334"/>
      <c r="U63" s="334"/>
      <c r="V63" s="334"/>
      <c r="W63" s="334"/>
      <c r="X63" s="334"/>
      <c r="Y63" s="335"/>
      <c r="Z63" s="30"/>
    </row>
    <row r="64" spans="1:27" s="20" customFormat="1" ht="18.75" customHeight="1">
      <c r="A64" s="35"/>
      <c r="B64" s="380"/>
      <c r="C64" s="316"/>
      <c r="D64" s="317"/>
      <c r="E64" s="355" t="s">
        <v>275</v>
      </c>
      <c r="F64" s="356"/>
      <c r="G64" s="357"/>
      <c r="H64" s="361"/>
      <c r="I64" s="362"/>
      <c r="J64" s="362"/>
      <c r="K64" s="362"/>
      <c r="L64" s="362"/>
      <c r="M64" s="362"/>
      <c r="N64" s="401"/>
      <c r="O64" s="402" t="s">
        <v>276</v>
      </c>
      <c r="P64" s="402"/>
      <c r="Q64" s="402"/>
      <c r="R64" s="369" t="s">
        <v>277</v>
      </c>
      <c r="S64" s="369"/>
      <c r="T64" s="369"/>
      <c r="U64" s="369"/>
      <c r="V64" s="369"/>
      <c r="W64" s="369"/>
      <c r="X64" s="369"/>
      <c r="Y64" s="370"/>
      <c r="Z64" s="35"/>
      <c r="AA64" s="36"/>
    </row>
    <row r="65" spans="1:27" s="20" customFormat="1" ht="18.75" customHeight="1">
      <c r="A65" s="35"/>
      <c r="B65" s="380"/>
      <c r="C65" s="316"/>
      <c r="D65" s="317"/>
      <c r="E65" s="358"/>
      <c r="F65" s="359"/>
      <c r="G65" s="360"/>
      <c r="H65" s="365"/>
      <c r="I65" s="366"/>
      <c r="J65" s="366"/>
      <c r="K65" s="366"/>
      <c r="L65" s="366"/>
      <c r="M65" s="366"/>
      <c r="N65" s="367"/>
      <c r="O65" s="368"/>
      <c r="P65" s="368"/>
      <c r="Q65" s="368"/>
      <c r="R65" s="371"/>
      <c r="S65" s="371"/>
      <c r="T65" s="371"/>
      <c r="U65" s="371"/>
      <c r="V65" s="371"/>
      <c r="W65" s="371"/>
      <c r="X65" s="371"/>
      <c r="Y65" s="372"/>
      <c r="Z65" s="35"/>
      <c r="AA65" s="36"/>
    </row>
    <row r="66" spans="1:27" s="20" customFormat="1" ht="18.75" customHeight="1">
      <c r="A66" s="35"/>
      <c r="B66" s="380"/>
      <c r="C66" s="316"/>
      <c r="D66" s="317"/>
      <c r="E66" s="355" t="s">
        <v>278</v>
      </c>
      <c r="F66" s="356"/>
      <c r="G66" s="357"/>
      <c r="H66" s="373"/>
      <c r="I66" s="373"/>
      <c r="J66" s="373"/>
      <c r="K66" s="373"/>
      <c r="L66" s="373"/>
      <c r="M66" s="373"/>
      <c r="N66" s="373"/>
      <c r="O66" s="373"/>
      <c r="P66" s="373"/>
      <c r="Q66" s="373"/>
      <c r="R66" s="373"/>
      <c r="S66" s="373"/>
      <c r="T66" s="373"/>
      <c r="U66" s="373"/>
      <c r="V66" s="373"/>
      <c r="W66" s="373"/>
      <c r="X66" s="373"/>
      <c r="Y66" s="374"/>
      <c r="Z66" s="35"/>
      <c r="AA66" s="36"/>
    </row>
    <row r="67" spans="1:27" s="20" customFormat="1" ht="18.75" customHeight="1" thickBot="1">
      <c r="A67" s="35"/>
      <c r="B67" s="380"/>
      <c r="C67" s="384"/>
      <c r="D67" s="385"/>
      <c r="E67" s="355"/>
      <c r="F67" s="356"/>
      <c r="G67" s="357"/>
      <c r="H67" s="373"/>
      <c r="I67" s="373"/>
      <c r="J67" s="373"/>
      <c r="K67" s="373"/>
      <c r="L67" s="373"/>
      <c r="M67" s="373"/>
      <c r="N67" s="373"/>
      <c r="O67" s="373"/>
      <c r="P67" s="373"/>
      <c r="Q67" s="373"/>
      <c r="R67" s="373"/>
      <c r="S67" s="373"/>
      <c r="T67" s="373"/>
      <c r="U67" s="373"/>
      <c r="V67" s="373"/>
      <c r="W67" s="373"/>
      <c r="X67" s="373"/>
      <c r="Y67" s="374"/>
      <c r="Z67" s="35"/>
      <c r="AA67" s="36"/>
    </row>
    <row r="68" spans="1:27" ht="21.75" customHeight="1">
      <c r="A68" s="30"/>
      <c r="B68" s="380"/>
      <c r="C68" s="316" t="s">
        <v>279</v>
      </c>
      <c r="D68" s="317"/>
      <c r="E68" s="320" t="s">
        <v>280</v>
      </c>
      <c r="F68" s="321"/>
      <c r="G68" s="321"/>
      <c r="H68" s="324"/>
      <c r="I68" s="325"/>
      <c r="J68" s="325"/>
      <c r="K68" s="325"/>
      <c r="L68" s="325"/>
      <c r="M68" s="325"/>
      <c r="N68" s="326"/>
      <c r="O68" s="321" t="s">
        <v>281</v>
      </c>
      <c r="P68" s="321"/>
      <c r="Q68" s="321"/>
      <c r="R68" s="330"/>
      <c r="S68" s="331"/>
      <c r="T68" s="331"/>
      <c r="U68" s="331"/>
      <c r="V68" s="331"/>
      <c r="W68" s="331"/>
      <c r="X68" s="331"/>
      <c r="Y68" s="332"/>
      <c r="Z68" s="30"/>
    </row>
    <row r="69" spans="1:27" ht="21.75" customHeight="1">
      <c r="A69" s="30"/>
      <c r="B69" s="380"/>
      <c r="C69" s="316"/>
      <c r="D69" s="317"/>
      <c r="E69" s="322"/>
      <c r="F69" s="323"/>
      <c r="G69" s="323"/>
      <c r="H69" s="327"/>
      <c r="I69" s="328"/>
      <c r="J69" s="328"/>
      <c r="K69" s="328"/>
      <c r="L69" s="328"/>
      <c r="M69" s="328"/>
      <c r="N69" s="329"/>
      <c r="O69" s="323"/>
      <c r="P69" s="323"/>
      <c r="Q69" s="323"/>
      <c r="R69" s="333"/>
      <c r="S69" s="334"/>
      <c r="T69" s="334"/>
      <c r="U69" s="334"/>
      <c r="V69" s="334"/>
      <c r="W69" s="334"/>
      <c r="X69" s="334"/>
      <c r="Y69" s="335"/>
      <c r="Z69" s="30"/>
    </row>
    <row r="70" spans="1:27" ht="21.75" customHeight="1">
      <c r="A70" s="30"/>
      <c r="B70" s="380"/>
      <c r="C70" s="316"/>
      <c r="D70" s="317"/>
      <c r="E70" s="322" t="s">
        <v>282</v>
      </c>
      <c r="F70" s="323"/>
      <c r="G70" s="323"/>
      <c r="H70" s="338"/>
      <c r="I70" s="339"/>
      <c r="J70" s="339"/>
      <c r="K70" s="339"/>
      <c r="L70" s="342" t="s">
        <v>273</v>
      </c>
      <c r="M70" s="342"/>
      <c r="N70" s="343"/>
      <c r="O70" s="323" t="s">
        <v>274</v>
      </c>
      <c r="P70" s="323"/>
      <c r="Q70" s="323"/>
      <c r="R70" s="346"/>
      <c r="S70" s="347"/>
      <c r="T70" s="347"/>
      <c r="U70" s="347"/>
      <c r="V70" s="347"/>
      <c r="W70" s="347"/>
      <c r="X70" s="347"/>
      <c r="Y70" s="348"/>
      <c r="Z70" s="30"/>
    </row>
    <row r="71" spans="1:27" ht="21.75" customHeight="1" thickBot="1">
      <c r="A71" s="30"/>
      <c r="B71" s="381"/>
      <c r="C71" s="318"/>
      <c r="D71" s="319"/>
      <c r="E71" s="336"/>
      <c r="F71" s="337"/>
      <c r="G71" s="337"/>
      <c r="H71" s="340"/>
      <c r="I71" s="341"/>
      <c r="J71" s="341"/>
      <c r="K71" s="341"/>
      <c r="L71" s="344"/>
      <c r="M71" s="344"/>
      <c r="N71" s="345"/>
      <c r="O71" s="337"/>
      <c r="P71" s="337"/>
      <c r="Q71" s="337"/>
      <c r="R71" s="349"/>
      <c r="S71" s="350"/>
      <c r="T71" s="350"/>
      <c r="U71" s="350"/>
      <c r="V71" s="350"/>
      <c r="W71" s="350"/>
      <c r="X71" s="350"/>
      <c r="Y71" s="351"/>
      <c r="Z71" s="30"/>
    </row>
    <row r="72" spans="1:27" ht="7.5" customHeight="1" thickTop="1" thickBot="1">
      <c r="A72" s="37"/>
      <c r="B72" s="38"/>
      <c r="C72" s="39"/>
      <c r="D72" s="39"/>
      <c r="E72" s="39"/>
      <c r="F72" s="39"/>
      <c r="G72" s="39"/>
      <c r="H72" s="40"/>
      <c r="I72" s="48"/>
      <c r="J72" s="40"/>
      <c r="K72" s="40"/>
      <c r="L72" s="40"/>
      <c r="M72" s="40"/>
      <c r="N72" s="40"/>
      <c r="O72" s="39"/>
      <c r="P72" s="39"/>
      <c r="Q72" s="39"/>
      <c r="R72" s="39"/>
      <c r="S72" s="39"/>
      <c r="T72" s="39"/>
      <c r="U72" s="39"/>
      <c r="V72" s="39"/>
      <c r="W72" s="39"/>
      <c r="X72" s="39"/>
      <c r="Y72" s="39"/>
      <c r="Z72" s="30"/>
    </row>
    <row r="73" spans="1:27" ht="21.75" customHeight="1" thickTop="1">
      <c r="A73" s="30"/>
      <c r="B73" s="379" t="s">
        <v>288</v>
      </c>
      <c r="C73" s="382" t="s">
        <v>271</v>
      </c>
      <c r="D73" s="383"/>
      <c r="E73" s="382" t="s">
        <v>284</v>
      </c>
      <c r="F73" s="386"/>
      <c r="G73" s="387"/>
      <c r="H73" s="391"/>
      <c r="I73" s="392"/>
      <c r="J73" s="392"/>
      <c r="K73" s="392"/>
      <c r="L73" s="395" t="s">
        <v>273</v>
      </c>
      <c r="M73" s="395"/>
      <c r="N73" s="396"/>
      <c r="O73" s="399" t="s">
        <v>274</v>
      </c>
      <c r="P73" s="399"/>
      <c r="Q73" s="399"/>
      <c r="R73" s="352"/>
      <c r="S73" s="353"/>
      <c r="T73" s="353"/>
      <c r="U73" s="353"/>
      <c r="V73" s="353"/>
      <c r="W73" s="353"/>
      <c r="X73" s="353"/>
      <c r="Y73" s="354"/>
      <c r="Z73" s="30"/>
    </row>
    <row r="74" spans="1:27" ht="21.75" customHeight="1">
      <c r="A74" s="30"/>
      <c r="B74" s="380"/>
      <c r="C74" s="316"/>
      <c r="D74" s="317"/>
      <c r="E74" s="388"/>
      <c r="F74" s="389"/>
      <c r="G74" s="390"/>
      <c r="H74" s="393"/>
      <c r="I74" s="394"/>
      <c r="J74" s="394"/>
      <c r="K74" s="394"/>
      <c r="L74" s="397"/>
      <c r="M74" s="397"/>
      <c r="N74" s="398"/>
      <c r="O74" s="323"/>
      <c r="P74" s="323"/>
      <c r="Q74" s="323"/>
      <c r="R74" s="333"/>
      <c r="S74" s="334"/>
      <c r="T74" s="334"/>
      <c r="U74" s="334"/>
      <c r="V74" s="334"/>
      <c r="W74" s="334"/>
      <c r="X74" s="334"/>
      <c r="Y74" s="335"/>
      <c r="Z74" s="30"/>
    </row>
    <row r="75" spans="1:27" s="20" customFormat="1" ht="18.75" customHeight="1">
      <c r="A75" s="35"/>
      <c r="B75" s="380"/>
      <c r="C75" s="316"/>
      <c r="D75" s="317"/>
      <c r="E75" s="355" t="s">
        <v>275</v>
      </c>
      <c r="F75" s="356"/>
      <c r="G75" s="357"/>
      <c r="H75" s="361"/>
      <c r="I75" s="362"/>
      <c r="J75" s="362"/>
      <c r="K75" s="362"/>
      <c r="L75" s="362"/>
      <c r="M75" s="362"/>
      <c r="N75" s="401"/>
      <c r="O75" s="402" t="s">
        <v>276</v>
      </c>
      <c r="P75" s="402"/>
      <c r="Q75" s="402"/>
      <c r="R75" s="369" t="s">
        <v>277</v>
      </c>
      <c r="S75" s="369"/>
      <c r="T75" s="369"/>
      <c r="U75" s="369"/>
      <c r="V75" s="369"/>
      <c r="W75" s="369"/>
      <c r="X75" s="369"/>
      <c r="Y75" s="370"/>
      <c r="Z75" s="35"/>
      <c r="AA75" s="36"/>
    </row>
    <row r="76" spans="1:27" s="20" customFormat="1" ht="18.75" customHeight="1">
      <c r="A76" s="35"/>
      <c r="B76" s="380"/>
      <c r="C76" s="316"/>
      <c r="D76" s="317"/>
      <c r="E76" s="358"/>
      <c r="F76" s="359"/>
      <c r="G76" s="360"/>
      <c r="H76" s="365"/>
      <c r="I76" s="366"/>
      <c r="J76" s="366"/>
      <c r="K76" s="366"/>
      <c r="L76" s="366"/>
      <c r="M76" s="366"/>
      <c r="N76" s="367"/>
      <c r="O76" s="368"/>
      <c r="P76" s="368"/>
      <c r="Q76" s="368"/>
      <c r="R76" s="371"/>
      <c r="S76" s="371"/>
      <c r="T76" s="371"/>
      <c r="U76" s="371"/>
      <c r="V76" s="371"/>
      <c r="W76" s="371"/>
      <c r="X76" s="371"/>
      <c r="Y76" s="372"/>
      <c r="Z76" s="35"/>
      <c r="AA76" s="36"/>
    </row>
    <row r="77" spans="1:27" s="20" customFormat="1" ht="18.75" customHeight="1">
      <c r="A77" s="35"/>
      <c r="B77" s="380"/>
      <c r="C77" s="316"/>
      <c r="D77" s="317"/>
      <c r="E77" s="355" t="s">
        <v>278</v>
      </c>
      <c r="F77" s="356"/>
      <c r="G77" s="357"/>
      <c r="H77" s="373"/>
      <c r="I77" s="373"/>
      <c r="J77" s="373"/>
      <c r="K77" s="373"/>
      <c r="L77" s="373"/>
      <c r="M77" s="373"/>
      <c r="N77" s="373"/>
      <c r="O77" s="373"/>
      <c r="P77" s="373"/>
      <c r="Q77" s="373"/>
      <c r="R77" s="373"/>
      <c r="S77" s="373"/>
      <c r="T77" s="373"/>
      <c r="U77" s="373"/>
      <c r="V77" s="373"/>
      <c r="W77" s="373"/>
      <c r="X77" s="373"/>
      <c r="Y77" s="374"/>
      <c r="Z77" s="35"/>
      <c r="AA77" s="36"/>
    </row>
    <row r="78" spans="1:27" s="20" customFormat="1" ht="18.75" customHeight="1" thickBot="1">
      <c r="A78" s="35"/>
      <c r="B78" s="380"/>
      <c r="C78" s="384"/>
      <c r="D78" s="385"/>
      <c r="E78" s="355"/>
      <c r="F78" s="356"/>
      <c r="G78" s="357"/>
      <c r="H78" s="373"/>
      <c r="I78" s="373"/>
      <c r="J78" s="373"/>
      <c r="K78" s="373"/>
      <c r="L78" s="373"/>
      <c r="M78" s="373"/>
      <c r="N78" s="373"/>
      <c r="O78" s="373"/>
      <c r="P78" s="373"/>
      <c r="Q78" s="373"/>
      <c r="R78" s="373"/>
      <c r="S78" s="373"/>
      <c r="T78" s="373"/>
      <c r="U78" s="373"/>
      <c r="V78" s="373"/>
      <c r="W78" s="373"/>
      <c r="X78" s="373"/>
      <c r="Y78" s="374"/>
      <c r="Z78" s="35"/>
      <c r="AA78" s="36"/>
    </row>
    <row r="79" spans="1:27" ht="21.75" customHeight="1">
      <c r="A79" s="30"/>
      <c r="B79" s="380"/>
      <c r="C79" s="316" t="s">
        <v>279</v>
      </c>
      <c r="D79" s="317"/>
      <c r="E79" s="320" t="s">
        <v>280</v>
      </c>
      <c r="F79" s="321"/>
      <c r="G79" s="321"/>
      <c r="H79" s="324"/>
      <c r="I79" s="325"/>
      <c r="J79" s="325"/>
      <c r="K79" s="325"/>
      <c r="L79" s="325"/>
      <c r="M79" s="325"/>
      <c r="N79" s="326"/>
      <c r="O79" s="321" t="s">
        <v>281</v>
      </c>
      <c r="P79" s="321"/>
      <c r="Q79" s="321"/>
      <c r="R79" s="330"/>
      <c r="S79" s="331"/>
      <c r="T79" s="331"/>
      <c r="U79" s="331"/>
      <c r="V79" s="331"/>
      <c r="W79" s="331"/>
      <c r="X79" s="331"/>
      <c r="Y79" s="332"/>
      <c r="Z79" s="30"/>
    </row>
    <row r="80" spans="1:27" ht="21.75" customHeight="1">
      <c r="A80" s="30"/>
      <c r="B80" s="380"/>
      <c r="C80" s="316"/>
      <c r="D80" s="317"/>
      <c r="E80" s="322"/>
      <c r="F80" s="323"/>
      <c r="G80" s="323"/>
      <c r="H80" s="327"/>
      <c r="I80" s="328"/>
      <c r="J80" s="328"/>
      <c r="K80" s="328"/>
      <c r="L80" s="328"/>
      <c r="M80" s="328"/>
      <c r="N80" s="329"/>
      <c r="O80" s="323"/>
      <c r="P80" s="323"/>
      <c r="Q80" s="323"/>
      <c r="R80" s="333"/>
      <c r="S80" s="334"/>
      <c r="T80" s="334"/>
      <c r="U80" s="334"/>
      <c r="V80" s="334"/>
      <c r="W80" s="334"/>
      <c r="X80" s="334"/>
      <c r="Y80" s="335"/>
      <c r="Z80" s="30"/>
    </row>
    <row r="81" spans="1:30" ht="21.75" customHeight="1">
      <c r="A81" s="30"/>
      <c r="B81" s="380"/>
      <c r="C81" s="316"/>
      <c r="D81" s="317"/>
      <c r="E81" s="322" t="s">
        <v>282</v>
      </c>
      <c r="F81" s="323"/>
      <c r="G81" s="323"/>
      <c r="H81" s="338"/>
      <c r="I81" s="339"/>
      <c r="J81" s="339"/>
      <c r="K81" s="339"/>
      <c r="L81" s="342" t="s">
        <v>273</v>
      </c>
      <c r="M81" s="342"/>
      <c r="N81" s="343"/>
      <c r="O81" s="323" t="s">
        <v>274</v>
      </c>
      <c r="P81" s="323"/>
      <c r="Q81" s="323"/>
      <c r="R81" s="346"/>
      <c r="S81" s="347"/>
      <c r="T81" s="347"/>
      <c r="U81" s="347"/>
      <c r="V81" s="347"/>
      <c r="W81" s="347"/>
      <c r="X81" s="347"/>
      <c r="Y81" s="348"/>
      <c r="Z81" s="30"/>
    </row>
    <row r="82" spans="1:30" ht="21.75" customHeight="1" thickBot="1">
      <c r="A82" s="30"/>
      <c r="B82" s="381"/>
      <c r="C82" s="318"/>
      <c r="D82" s="319"/>
      <c r="E82" s="336"/>
      <c r="F82" s="337"/>
      <c r="G82" s="337"/>
      <c r="H82" s="340"/>
      <c r="I82" s="341"/>
      <c r="J82" s="341"/>
      <c r="K82" s="341"/>
      <c r="L82" s="344"/>
      <c r="M82" s="344"/>
      <c r="N82" s="345"/>
      <c r="O82" s="337"/>
      <c r="P82" s="337"/>
      <c r="Q82" s="337"/>
      <c r="R82" s="349"/>
      <c r="S82" s="350"/>
      <c r="T82" s="350"/>
      <c r="U82" s="350"/>
      <c r="V82" s="350"/>
      <c r="W82" s="350"/>
      <c r="X82" s="350"/>
      <c r="Y82" s="351"/>
      <c r="Z82" s="30"/>
    </row>
    <row r="83" spans="1:30" ht="7.5" customHeight="1" thickTop="1" thickBot="1">
      <c r="A83" s="30"/>
      <c r="B83" s="41"/>
      <c r="C83" s="42"/>
      <c r="D83" s="42"/>
      <c r="E83" s="42"/>
      <c r="F83" s="42"/>
      <c r="G83" s="43"/>
      <c r="H83" s="43"/>
      <c r="I83" s="43"/>
      <c r="J83" s="43"/>
      <c r="K83" s="43"/>
      <c r="L83" s="43"/>
      <c r="M83" s="43"/>
      <c r="N83" s="43"/>
      <c r="O83" s="43"/>
      <c r="P83" s="43"/>
      <c r="Q83" s="43"/>
      <c r="R83" s="43"/>
      <c r="S83" s="43"/>
      <c r="T83" s="43"/>
      <c r="U83" s="43"/>
      <c r="V83" s="43"/>
      <c r="W83" s="43"/>
      <c r="X83" s="43"/>
      <c r="Y83" s="43"/>
      <c r="AD83" s="44"/>
    </row>
    <row r="84" spans="1:30" ht="21.75" customHeight="1" thickTop="1">
      <c r="A84" s="30"/>
      <c r="B84" s="379" t="s">
        <v>289</v>
      </c>
      <c r="C84" s="382" t="s">
        <v>271</v>
      </c>
      <c r="D84" s="383"/>
      <c r="E84" s="382" t="s">
        <v>284</v>
      </c>
      <c r="F84" s="386"/>
      <c r="G84" s="387"/>
      <c r="H84" s="391"/>
      <c r="I84" s="392"/>
      <c r="J84" s="392"/>
      <c r="K84" s="392"/>
      <c r="L84" s="395" t="s">
        <v>273</v>
      </c>
      <c r="M84" s="395"/>
      <c r="N84" s="396"/>
      <c r="O84" s="399" t="s">
        <v>274</v>
      </c>
      <c r="P84" s="399"/>
      <c r="Q84" s="399"/>
      <c r="R84" s="352"/>
      <c r="S84" s="353"/>
      <c r="T84" s="353"/>
      <c r="U84" s="353"/>
      <c r="V84" s="353"/>
      <c r="W84" s="353"/>
      <c r="X84" s="353"/>
      <c r="Y84" s="354"/>
      <c r="Z84" s="30"/>
    </row>
    <row r="85" spans="1:30" ht="21.75" customHeight="1">
      <c r="A85" s="30"/>
      <c r="B85" s="380"/>
      <c r="C85" s="316"/>
      <c r="D85" s="317"/>
      <c r="E85" s="388"/>
      <c r="F85" s="389"/>
      <c r="G85" s="390"/>
      <c r="H85" s="393"/>
      <c r="I85" s="394"/>
      <c r="J85" s="394"/>
      <c r="K85" s="394"/>
      <c r="L85" s="397"/>
      <c r="M85" s="397"/>
      <c r="N85" s="398"/>
      <c r="O85" s="323"/>
      <c r="P85" s="323"/>
      <c r="Q85" s="323"/>
      <c r="R85" s="333"/>
      <c r="S85" s="334"/>
      <c r="T85" s="334"/>
      <c r="U85" s="334"/>
      <c r="V85" s="334"/>
      <c r="W85" s="334"/>
      <c r="X85" s="334"/>
      <c r="Y85" s="335"/>
      <c r="Z85" s="30"/>
    </row>
    <row r="86" spans="1:30" s="20" customFormat="1" ht="18.75" customHeight="1">
      <c r="A86" s="35"/>
      <c r="B86" s="380"/>
      <c r="C86" s="316"/>
      <c r="D86" s="317"/>
      <c r="E86" s="355" t="s">
        <v>275</v>
      </c>
      <c r="F86" s="356"/>
      <c r="G86" s="357"/>
      <c r="H86" s="361"/>
      <c r="I86" s="362"/>
      <c r="J86" s="362"/>
      <c r="K86" s="362"/>
      <c r="L86" s="362"/>
      <c r="M86" s="362"/>
      <c r="N86" s="401"/>
      <c r="O86" s="402" t="s">
        <v>276</v>
      </c>
      <c r="P86" s="402"/>
      <c r="Q86" s="402"/>
      <c r="R86" s="369" t="s">
        <v>277</v>
      </c>
      <c r="S86" s="369"/>
      <c r="T86" s="369"/>
      <c r="U86" s="369"/>
      <c r="V86" s="369"/>
      <c r="W86" s="369"/>
      <c r="X86" s="369"/>
      <c r="Y86" s="370"/>
      <c r="Z86" s="35"/>
      <c r="AA86" s="36"/>
    </row>
    <row r="87" spans="1:30" s="20" customFormat="1" ht="18.75" customHeight="1">
      <c r="A87" s="35"/>
      <c r="B87" s="380"/>
      <c r="C87" s="316"/>
      <c r="D87" s="317"/>
      <c r="E87" s="358"/>
      <c r="F87" s="359"/>
      <c r="G87" s="360"/>
      <c r="H87" s="365"/>
      <c r="I87" s="366"/>
      <c r="J87" s="366"/>
      <c r="K87" s="366"/>
      <c r="L87" s="366"/>
      <c r="M87" s="366"/>
      <c r="N87" s="367"/>
      <c r="O87" s="368"/>
      <c r="P87" s="368"/>
      <c r="Q87" s="368"/>
      <c r="R87" s="371"/>
      <c r="S87" s="371"/>
      <c r="T87" s="371"/>
      <c r="U87" s="371"/>
      <c r="V87" s="371"/>
      <c r="W87" s="371"/>
      <c r="X87" s="371"/>
      <c r="Y87" s="372"/>
      <c r="Z87" s="35"/>
      <c r="AA87" s="36"/>
    </row>
    <row r="88" spans="1:30" s="20" customFormat="1" ht="18.75" customHeight="1">
      <c r="A88" s="35"/>
      <c r="B88" s="380"/>
      <c r="C88" s="316"/>
      <c r="D88" s="317"/>
      <c r="E88" s="355" t="s">
        <v>278</v>
      </c>
      <c r="F88" s="356"/>
      <c r="G88" s="357"/>
      <c r="H88" s="373"/>
      <c r="I88" s="373"/>
      <c r="J88" s="373"/>
      <c r="K88" s="373"/>
      <c r="L88" s="373"/>
      <c r="M88" s="373"/>
      <c r="N88" s="373"/>
      <c r="O88" s="373"/>
      <c r="P88" s="373"/>
      <c r="Q88" s="373"/>
      <c r="R88" s="373"/>
      <c r="S88" s="373"/>
      <c r="T88" s="373"/>
      <c r="U88" s="373"/>
      <c r="V88" s="373"/>
      <c r="W88" s="373"/>
      <c r="X88" s="373"/>
      <c r="Y88" s="374"/>
      <c r="Z88" s="35"/>
      <c r="AA88" s="36"/>
    </row>
    <row r="89" spans="1:30" s="20" customFormat="1" ht="18.75" customHeight="1" thickBot="1">
      <c r="A89" s="35"/>
      <c r="B89" s="380"/>
      <c r="C89" s="384"/>
      <c r="D89" s="385"/>
      <c r="E89" s="355"/>
      <c r="F89" s="356"/>
      <c r="G89" s="357"/>
      <c r="H89" s="373"/>
      <c r="I89" s="373"/>
      <c r="J89" s="373"/>
      <c r="K89" s="373"/>
      <c r="L89" s="373"/>
      <c r="M89" s="373"/>
      <c r="N89" s="373"/>
      <c r="O89" s="373"/>
      <c r="P89" s="373"/>
      <c r="Q89" s="373"/>
      <c r="R89" s="373"/>
      <c r="S89" s="373"/>
      <c r="T89" s="373"/>
      <c r="U89" s="373"/>
      <c r="V89" s="373"/>
      <c r="W89" s="373"/>
      <c r="X89" s="373"/>
      <c r="Y89" s="374"/>
      <c r="Z89" s="35"/>
      <c r="AA89" s="36"/>
    </row>
    <row r="90" spans="1:30" ht="21.75" customHeight="1">
      <c r="A90" s="30"/>
      <c r="B90" s="380"/>
      <c r="C90" s="316" t="s">
        <v>279</v>
      </c>
      <c r="D90" s="317"/>
      <c r="E90" s="320" t="s">
        <v>280</v>
      </c>
      <c r="F90" s="321"/>
      <c r="G90" s="321"/>
      <c r="H90" s="324"/>
      <c r="I90" s="325"/>
      <c r="J90" s="325"/>
      <c r="K90" s="325"/>
      <c r="L90" s="325"/>
      <c r="M90" s="325"/>
      <c r="N90" s="326"/>
      <c r="O90" s="321" t="s">
        <v>281</v>
      </c>
      <c r="P90" s="321"/>
      <c r="Q90" s="321"/>
      <c r="R90" s="330"/>
      <c r="S90" s="331"/>
      <c r="T90" s="331"/>
      <c r="U90" s="331"/>
      <c r="V90" s="331"/>
      <c r="W90" s="331"/>
      <c r="X90" s="331"/>
      <c r="Y90" s="332"/>
      <c r="Z90" s="30"/>
    </row>
    <row r="91" spans="1:30" ht="21.75" customHeight="1">
      <c r="A91" s="30"/>
      <c r="B91" s="380"/>
      <c r="C91" s="316"/>
      <c r="D91" s="317"/>
      <c r="E91" s="322"/>
      <c r="F91" s="323"/>
      <c r="G91" s="323"/>
      <c r="H91" s="327"/>
      <c r="I91" s="328"/>
      <c r="J91" s="328"/>
      <c r="K91" s="328"/>
      <c r="L91" s="328"/>
      <c r="M91" s="328"/>
      <c r="N91" s="329"/>
      <c r="O91" s="323"/>
      <c r="P91" s="323"/>
      <c r="Q91" s="323"/>
      <c r="R91" s="333"/>
      <c r="S91" s="334"/>
      <c r="T91" s="334"/>
      <c r="U91" s="334"/>
      <c r="V91" s="334"/>
      <c r="W91" s="334"/>
      <c r="X91" s="334"/>
      <c r="Y91" s="335"/>
      <c r="Z91" s="30"/>
    </row>
    <row r="92" spans="1:30" ht="21.75" customHeight="1">
      <c r="A92" s="30"/>
      <c r="B92" s="380"/>
      <c r="C92" s="316"/>
      <c r="D92" s="317"/>
      <c r="E92" s="322" t="s">
        <v>282</v>
      </c>
      <c r="F92" s="323"/>
      <c r="G92" s="323"/>
      <c r="H92" s="338"/>
      <c r="I92" s="339"/>
      <c r="J92" s="339"/>
      <c r="K92" s="339"/>
      <c r="L92" s="342" t="s">
        <v>273</v>
      </c>
      <c r="M92" s="342"/>
      <c r="N92" s="343"/>
      <c r="O92" s="323" t="s">
        <v>274</v>
      </c>
      <c r="P92" s="323"/>
      <c r="Q92" s="323"/>
      <c r="R92" s="346"/>
      <c r="S92" s="347"/>
      <c r="T92" s="347"/>
      <c r="U92" s="347"/>
      <c r="V92" s="347"/>
      <c r="W92" s="347"/>
      <c r="X92" s="347"/>
      <c r="Y92" s="348"/>
      <c r="Z92" s="30"/>
    </row>
    <row r="93" spans="1:30" ht="21.75" customHeight="1" thickBot="1">
      <c r="A93" s="30"/>
      <c r="B93" s="381"/>
      <c r="C93" s="318"/>
      <c r="D93" s="319"/>
      <c r="E93" s="336"/>
      <c r="F93" s="337"/>
      <c r="G93" s="337"/>
      <c r="H93" s="340"/>
      <c r="I93" s="341"/>
      <c r="J93" s="341"/>
      <c r="K93" s="341"/>
      <c r="L93" s="344"/>
      <c r="M93" s="344"/>
      <c r="N93" s="345"/>
      <c r="O93" s="337"/>
      <c r="P93" s="337"/>
      <c r="Q93" s="337"/>
      <c r="R93" s="349"/>
      <c r="S93" s="350"/>
      <c r="T93" s="350"/>
      <c r="U93" s="350"/>
      <c r="V93" s="350"/>
      <c r="W93" s="350"/>
      <c r="X93" s="350"/>
      <c r="Y93" s="351"/>
      <c r="Z93" s="30"/>
    </row>
    <row r="94" spans="1:30" ht="7.5" customHeight="1" thickTop="1" thickBot="1">
      <c r="A94" s="37"/>
      <c r="B94" s="38"/>
      <c r="C94" s="39"/>
      <c r="D94" s="39"/>
      <c r="E94" s="39"/>
      <c r="F94" s="39"/>
      <c r="G94" s="39"/>
      <c r="H94" s="40"/>
      <c r="I94" s="40"/>
      <c r="J94" s="40"/>
      <c r="K94" s="40"/>
      <c r="L94" s="40"/>
      <c r="M94" s="40"/>
      <c r="N94" s="40"/>
      <c r="O94" s="39"/>
      <c r="P94" s="39"/>
      <c r="Q94" s="39"/>
      <c r="R94" s="39"/>
      <c r="S94" s="39"/>
      <c r="T94" s="39"/>
      <c r="U94" s="39"/>
      <c r="V94" s="39"/>
      <c r="W94" s="39"/>
      <c r="X94" s="39"/>
      <c r="Y94" s="39"/>
      <c r="Z94" s="30"/>
    </row>
    <row r="95" spans="1:30" ht="21.75" customHeight="1" thickTop="1">
      <c r="A95" s="30"/>
      <c r="B95" s="379" t="s">
        <v>393</v>
      </c>
      <c r="C95" s="382" t="s">
        <v>271</v>
      </c>
      <c r="D95" s="383"/>
      <c r="E95" s="382" t="s">
        <v>284</v>
      </c>
      <c r="F95" s="386"/>
      <c r="G95" s="387"/>
      <c r="H95" s="391"/>
      <c r="I95" s="392"/>
      <c r="J95" s="392"/>
      <c r="K95" s="392"/>
      <c r="L95" s="395" t="s">
        <v>273</v>
      </c>
      <c r="M95" s="395"/>
      <c r="N95" s="396"/>
      <c r="O95" s="399" t="s">
        <v>274</v>
      </c>
      <c r="P95" s="399"/>
      <c r="Q95" s="399"/>
      <c r="R95" s="352"/>
      <c r="S95" s="353"/>
      <c r="T95" s="353"/>
      <c r="U95" s="353"/>
      <c r="V95" s="353"/>
      <c r="W95" s="353"/>
      <c r="X95" s="353"/>
      <c r="Y95" s="354"/>
      <c r="Z95" s="30"/>
    </row>
    <row r="96" spans="1:30" ht="21.75" customHeight="1">
      <c r="A96" s="30"/>
      <c r="B96" s="380"/>
      <c r="C96" s="316"/>
      <c r="D96" s="317"/>
      <c r="E96" s="388"/>
      <c r="F96" s="389"/>
      <c r="G96" s="390"/>
      <c r="H96" s="393"/>
      <c r="I96" s="394"/>
      <c r="J96" s="394"/>
      <c r="K96" s="394"/>
      <c r="L96" s="397"/>
      <c r="M96" s="397"/>
      <c r="N96" s="398"/>
      <c r="O96" s="323"/>
      <c r="P96" s="323"/>
      <c r="Q96" s="323"/>
      <c r="R96" s="333"/>
      <c r="S96" s="334"/>
      <c r="T96" s="334"/>
      <c r="U96" s="334"/>
      <c r="V96" s="334"/>
      <c r="W96" s="334"/>
      <c r="X96" s="334"/>
      <c r="Y96" s="335"/>
      <c r="Z96" s="30"/>
    </row>
    <row r="97" spans="1:27" s="20" customFormat="1" ht="18.75" customHeight="1">
      <c r="A97" s="35"/>
      <c r="B97" s="380"/>
      <c r="C97" s="316"/>
      <c r="D97" s="317"/>
      <c r="E97" s="355" t="s">
        <v>275</v>
      </c>
      <c r="F97" s="356"/>
      <c r="G97" s="357"/>
      <c r="H97" s="361"/>
      <c r="I97" s="362"/>
      <c r="J97" s="362"/>
      <c r="K97" s="362"/>
      <c r="L97" s="362"/>
      <c r="M97" s="362"/>
      <c r="N97" s="401"/>
      <c r="O97" s="402" t="s">
        <v>276</v>
      </c>
      <c r="P97" s="402"/>
      <c r="Q97" s="402"/>
      <c r="R97" s="369" t="s">
        <v>277</v>
      </c>
      <c r="S97" s="369"/>
      <c r="T97" s="369"/>
      <c r="U97" s="369"/>
      <c r="V97" s="369"/>
      <c r="W97" s="369"/>
      <c r="X97" s="369"/>
      <c r="Y97" s="370"/>
      <c r="Z97" s="35"/>
      <c r="AA97" s="36"/>
    </row>
    <row r="98" spans="1:27" s="20" customFormat="1" ht="18.75" customHeight="1">
      <c r="A98" s="35"/>
      <c r="B98" s="380"/>
      <c r="C98" s="316"/>
      <c r="D98" s="317"/>
      <c r="E98" s="358"/>
      <c r="F98" s="359"/>
      <c r="G98" s="360"/>
      <c r="H98" s="365"/>
      <c r="I98" s="366"/>
      <c r="J98" s="366"/>
      <c r="K98" s="366"/>
      <c r="L98" s="366"/>
      <c r="M98" s="366"/>
      <c r="N98" s="367"/>
      <c r="O98" s="368"/>
      <c r="P98" s="368"/>
      <c r="Q98" s="368"/>
      <c r="R98" s="371"/>
      <c r="S98" s="371"/>
      <c r="T98" s="371"/>
      <c r="U98" s="371"/>
      <c r="V98" s="371"/>
      <c r="W98" s="371"/>
      <c r="X98" s="371"/>
      <c r="Y98" s="372"/>
      <c r="Z98" s="35"/>
      <c r="AA98" s="36"/>
    </row>
    <row r="99" spans="1:27" s="20" customFormat="1" ht="18.75" customHeight="1">
      <c r="A99" s="35"/>
      <c r="B99" s="380"/>
      <c r="C99" s="316"/>
      <c r="D99" s="317"/>
      <c r="E99" s="355" t="s">
        <v>278</v>
      </c>
      <c r="F99" s="356"/>
      <c r="G99" s="357"/>
      <c r="H99" s="373"/>
      <c r="I99" s="373"/>
      <c r="J99" s="373"/>
      <c r="K99" s="373"/>
      <c r="L99" s="373"/>
      <c r="M99" s="373"/>
      <c r="N99" s="373"/>
      <c r="O99" s="373"/>
      <c r="P99" s="373"/>
      <c r="Q99" s="373"/>
      <c r="R99" s="373"/>
      <c r="S99" s="373"/>
      <c r="T99" s="373"/>
      <c r="U99" s="373"/>
      <c r="V99" s="373"/>
      <c r="W99" s="373"/>
      <c r="X99" s="373"/>
      <c r="Y99" s="374"/>
      <c r="Z99" s="35"/>
      <c r="AA99" s="36"/>
    </row>
    <row r="100" spans="1:27" s="20" customFormat="1" ht="18.75" customHeight="1" thickBot="1">
      <c r="A100" s="35"/>
      <c r="B100" s="380"/>
      <c r="C100" s="384"/>
      <c r="D100" s="385"/>
      <c r="E100" s="355"/>
      <c r="F100" s="356"/>
      <c r="G100" s="357"/>
      <c r="H100" s="373"/>
      <c r="I100" s="373"/>
      <c r="J100" s="373"/>
      <c r="K100" s="373"/>
      <c r="L100" s="373"/>
      <c r="M100" s="373"/>
      <c r="N100" s="373"/>
      <c r="O100" s="373"/>
      <c r="P100" s="373"/>
      <c r="Q100" s="373"/>
      <c r="R100" s="373"/>
      <c r="S100" s="373"/>
      <c r="T100" s="373"/>
      <c r="U100" s="373"/>
      <c r="V100" s="373"/>
      <c r="W100" s="373"/>
      <c r="X100" s="373"/>
      <c r="Y100" s="374"/>
      <c r="Z100" s="35"/>
      <c r="AA100" s="36"/>
    </row>
    <row r="101" spans="1:27" ht="21.75" customHeight="1">
      <c r="A101" s="30"/>
      <c r="B101" s="380"/>
      <c r="C101" s="316" t="s">
        <v>279</v>
      </c>
      <c r="D101" s="317"/>
      <c r="E101" s="320" t="s">
        <v>280</v>
      </c>
      <c r="F101" s="321"/>
      <c r="G101" s="321"/>
      <c r="H101" s="324"/>
      <c r="I101" s="325"/>
      <c r="J101" s="325"/>
      <c r="K101" s="325"/>
      <c r="L101" s="325"/>
      <c r="M101" s="325"/>
      <c r="N101" s="326"/>
      <c r="O101" s="321" t="s">
        <v>281</v>
      </c>
      <c r="P101" s="321"/>
      <c r="Q101" s="321"/>
      <c r="R101" s="330"/>
      <c r="S101" s="331"/>
      <c r="T101" s="331"/>
      <c r="U101" s="331"/>
      <c r="V101" s="331"/>
      <c r="W101" s="331"/>
      <c r="X101" s="331"/>
      <c r="Y101" s="332"/>
      <c r="Z101" s="30"/>
    </row>
    <row r="102" spans="1:27" ht="21.75" customHeight="1">
      <c r="A102" s="30"/>
      <c r="B102" s="380"/>
      <c r="C102" s="316"/>
      <c r="D102" s="317"/>
      <c r="E102" s="322"/>
      <c r="F102" s="323"/>
      <c r="G102" s="323"/>
      <c r="H102" s="327"/>
      <c r="I102" s="328"/>
      <c r="J102" s="328"/>
      <c r="K102" s="328"/>
      <c r="L102" s="328"/>
      <c r="M102" s="328"/>
      <c r="N102" s="329"/>
      <c r="O102" s="323"/>
      <c r="P102" s="323"/>
      <c r="Q102" s="323"/>
      <c r="R102" s="333"/>
      <c r="S102" s="334"/>
      <c r="T102" s="334"/>
      <c r="U102" s="334"/>
      <c r="V102" s="334"/>
      <c r="W102" s="334"/>
      <c r="X102" s="334"/>
      <c r="Y102" s="335"/>
      <c r="Z102" s="30"/>
    </row>
    <row r="103" spans="1:27" ht="21.75" customHeight="1">
      <c r="A103" s="30"/>
      <c r="B103" s="380"/>
      <c r="C103" s="316"/>
      <c r="D103" s="317"/>
      <c r="E103" s="322" t="s">
        <v>282</v>
      </c>
      <c r="F103" s="323"/>
      <c r="G103" s="323"/>
      <c r="H103" s="338"/>
      <c r="I103" s="339"/>
      <c r="J103" s="339"/>
      <c r="K103" s="339"/>
      <c r="L103" s="342" t="s">
        <v>273</v>
      </c>
      <c r="M103" s="342"/>
      <c r="N103" s="343"/>
      <c r="O103" s="323" t="s">
        <v>274</v>
      </c>
      <c r="P103" s="323"/>
      <c r="Q103" s="323"/>
      <c r="R103" s="346"/>
      <c r="S103" s="347"/>
      <c r="T103" s="347"/>
      <c r="U103" s="347"/>
      <c r="V103" s="347"/>
      <c r="W103" s="347"/>
      <c r="X103" s="347"/>
      <c r="Y103" s="348"/>
      <c r="Z103" s="30"/>
    </row>
    <row r="104" spans="1:27" ht="21.75" customHeight="1" thickBot="1">
      <c r="A104" s="30"/>
      <c r="B104" s="381"/>
      <c r="C104" s="318"/>
      <c r="D104" s="319"/>
      <c r="E104" s="336"/>
      <c r="F104" s="337"/>
      <c r="G104" s="337"/>
      <c r="H104" s="340"/>
      <c r="I104" s="341"/>
      <c r="J104" s="341"/>
      <c r="K104" s="341"/>
      <c r="L104" s="344"/>
      <c r="M104" s="344"/>
      <c r="N104" s="345"/>
      <c r="O104" s="337"/>
      <c r="P104" s="337"/>
      <c r="Q104" s="337"/>
      <c r="R104" s="349"/>
      <c r="S104" s="350"/>
      <c r="T104" s="350"/>
      <c r="U104" s="350"/>
      <c r="V104" s="350"/>
      <c r="W104" s="350"/>
      <c r="X104" s="350"/>
      <c r="Y104" s="351"/>
      <c r="Z104" s="30"/>
    </row>
    <row r="105" spans="1:27" ht="8.25" customHeight="1" thickTop="1" thickBot="1">
      <c r="A105" s="30"/>
      <c r="B105" s="69"/>
      <c r="C105" s="70"/>
      <c r="D105" s="70"/>
      <c r="E105" s="70"/>
      <c r="F105" s="70"/>
      <c r="G105" s="70"/>
      <c r="H105" s="71"/>
      <c r="I105" s="71"/>
      <c r="J105" s="71"/>
      <c r="K105" s="71"/>
      <c r="L105" s="72"/>
      <c r="M105" s="72"/>
      <c r="N105" s="72"/>
      <c r="O105" s="70"/>
      <c r="P105" s="70"/>
      <c r="Q105" s="70"/>
      <c r="R105" s="73"/>
      <c r="S105" s="73"/>
      <c r="T105" s="73"/>
      <c r="U105" s="73"/>
      <c r="V105" s="73"/>
      <c r="W105" s="73"/>
      <c r="X105" s="73"/>
      <c r="Y105" s="73"/>
      <c r="Z105" s="30"/>
    </row>
    <row r="106" spans="1:27" ht="21.75" customHeight="1" thickTop="1">
      <c r="A106" s="30"/>
      <c r="B106" s="379" t="s">
        <v>391</v>
      </c>
      <c r="C106" s="382" t="s">
        <v>271</v>
      </c>
      <c r="D106" s="383"/>
      <c r="E106" s="382" t="s">
        <v>272</v>
      </c>
      <c r="F106" s="386"/>
      <c r="G106" s="387"/>
      <c r="H106" s="391"/>
      <c r="I106" s="392"/>
      <c r="J106" s="392"/>
      <c r="K106" s="392"/>
      <c r="L106" s="395" t="s">
        <v>273</v>
      </c>
      <c r="M106" s="395"/>
      <c r="N106" s="396"/>
      <c r="O106" s="399" t="s">
        <v>274</v>
      </c>
      <c r="P106" s="399"/>
      <c r="Q106" s="399"/>
      <c r="R106" s="352"/>
      <c r="S106" s="353"/>
      <c r="T106" s="353"/>
      <c r="U106" s="353"/>
      <c r="V106" s="353"/>
      <c r="W106" s="353"/>
      <c r="X106" s="353"/>
      <c r="Y106" s="354"/>
      <c r="Z106" s="30"/>
    </row>
    <row r="107" spans="1:27" ht="21.75" customHeight="1">
      <c r="A107" s="30"/>
      <c r="B107" s="380"/>
      <c r="C107" s="316"/>
      <c r="D107" s="317"/>
      <c r="E107" s="388"/>
      <c r="F107" s="389"/>
      <c r="G107" s="390"/>
      <c r="H107" s="393"/>
      <c r="I107" s="394"/>
      <c r="J107" s="394"/>
      <c r="K107" s="394"/>
      <c r="L107" s="397"/>
      <c r="M107" s="397"/>
      <c r="N107" s="398"/>
      <c r="O107" s="400"/>
      <c r="P107" s="400"/>
      <c r="Q107" s="400"/>
      <c r="R107" s="333"/>
      <c r="S107" s="334"/>
      <c r="T107" s="334"/>
      <c r="U107" s="334"/>
      <c r="V107" s="334"/>
      <c r="W107" s="334"/>
      <c r="X107" s="334"/>
      <c r="Y107" s="335"/>
      <c r="Z107" s="34"/>
    </row>
    <row r="108" spans="1:27" s="20" customFormat="1" ht="18.75" customHeight="1">
      <c r="A108" s="35"/>
      <c r="B108" s="380"/>
      <c r="C108" s="316"/>
      <c r="D108" s="317"/>
      <c r="E108" s="355" t="s">
        <v>275</v>
      </c>
      <c r="F108" s="356"/>
      <c r="G108" s="357"/>
      <c r="H108" s="361"/>
      <c r="I108" s="362"/>
      <c r="J108" s="362"/>
      <c r="K108" s="362"/>
      <c r="L108" s="363"/>
      <c r="M108" s="363"/>
      <c r="N108" s="364"/>
      <c r="O108" s="368" t="s">
        <v>276</v>
      </c>
      <c r="P108" s="368"/>
      <c r="Q108" s="368"/>
      <c r="R108" s="369" t="s">
        <v>277</v>
      </c>
      <c r="S108" s="369"/>
      <c r="T108" s="369"/>
      <c r="U108" s="369"/>
      <c r="V108" s="369"/>
      <c r="W108" s="369"/>
      <c r="X108" s="369"/>
      <c r="Y108" s="370"/>
      <c r="Z108" s="35"/>
      <c r="AA108" s="36"/>
    </row>
    <row r="109" spans="1:27" s="20" customFormat="1" ht="18.75" customHeight="1">
      <c r="A109" s="35"/>
      <c r="B109" s="380"/>
      <c r="C109" s="316"/>
      <c r="D109" s="317"/>
      <c r="E109" s="358"/>
      <c r="F109" s="359"/>
      <c r="G109" s="360"/>
      <c r="H109" s="365"/>
      <c r="I109" s="366"/>
      <c r="J109" s="366"/>
      <c r="K109" s="366"/>
      <c r="L109" s="366"/>
      <c r="M109" s="366"/>
      <c r="N109" s="367"/>
      <c r="O109" s="368"/>
      <c r="P109" s="368"/>
      <c r="Q109" s="368"/>
      <c r="R109" s="371"/>
      <c r="S109" s="371"/>
      <c r="T109" s="371"/>
      <c r="U109" s="371"/>
      <c r="V109" s="371"/>
      <c r="W109" s="371"/>
      <c r="X109" s="371"/>
      <c r="Y109" s="372"/>
      <c r="Z109" s="35"/>
      <c r="AA109" s="36"/>
    </row>
    <row r="110" spans="1:27" s="20" customFormat="1" ht="18.75" customHeight="1">
      <c r="A110" s="35"/>
      <c r="B110" s="380"/>
      <c r="C110" s="316"/>
      <c r="D110" s="317"/>
      <c r="E110" s="355" t="s">
        <v>278</v>
      </c>
      <c r="F110" s="356"/>
      <c r="G110" s="357"/>
      <c r="H110" s="373"/>
      <c r="I110" s="373"/>
      <c r="J110" s="373"/>
      <c r="K110" s="373"/>
      <c r="L110" s="373"/>
      <c r="M110" s="373"/>
      <c r="N110" s="373"/>
      <c r="O110" s="373"/>
      <c r="P110" s="373"/>
      <c r="Q110" s="373"/>
      <c r="R110" s="373"/>
      <c r="S110" s="373"/>
      <c r="T110" s="373"/>
      <c r="U110" s="373"/>
      <c r="V110" s="373"/>
      <c r="W110" s="373"/>
      <c r="X110" s="373"/>
      <c r="Y110" s="374"/>
      <c r="Z110" s="35"/>
      <c r="AA110" s="36"/>
    </row>
    <row r="111" spans="1:27" s="20" customFormat="1" ht="18.75" customHeight="1" thickBot="1">
      <c r="A111" s="35"/>
      <c r="B111" s="380"/>
      <c r="C111" s="384"/>
      <c r="D111" s="385"/>
      <c r="E111" s="355"/>
      <c r="F111" s="356"/>
      <c r="G111" s="357"/>
      <c r="H111" s="373"/>
      <c r="I111" s="373"/>
      <c r="J111" s="373"/>
      <c r="K111" s="373"/>
      <c r="L111" s="373"/>
      <c r="M111" s="373"/>
      <c r="N111" s="373"/>
      <c r="O111" s="373"/>
      <c r="P111" s="373"/>
      <c r="Q111" s="373"/>
      <c r="R111" s="373"/>
      <c r="S111" s="373"/>
      <c r="T111" s="373"/>
      <c r="U111" s="373"/>
      <c r="V111" s="373"/>
      <c r="W111" s="373"/>
      <c r="X111" s="373"/>
      <c r="Y111" s="374"/>
      <c r="Z111" s="35"/>
      <c r="AA111" s="36"/>
    </row>
    <row r="112" spans="1:27" ht="21.75" customHeight="1">
      <c r="A112" s="30"/>
      <c r="B112" s="380"/>
      <c r="C112" s="314" t="s">
        <v>279</v>
      </c>
      <c r="D112" s="315"/>
      <c r="E112" s="320" t="s">
        <v>280</v>
      </c>
      <c r="F112" s="321"/>
      <c r="G112" s="321"/>
      <c r="H112" s="324"/>
      <c r="I112" s="325"/>
      <c r="J112" s="325"/>
      <c r="K112" s="325"/>
      <c r="L112" s="325"/>
      <c r="M112" s="325"/>
      <c r="N112" s="326"/>
      <c r="O112" s="321" t="s">
        <v>281</v>
      </c>
      <c r="P112" s="321"/>
      <c r="Q112" s="321"/>
      <c r="R112" s="330"/>
      <c r="S112" s="331"/>
      <c r="T112" s="331"/>
      <c r="U112" s="331"/>
      <c r="V112" s="331"/>
      <c r="W112" s="331"/>
      <c r="X112" s="331"/>
      <c r="Y112" s="332"/>
      <c r="Z112" s="34"/>
    </row>
    <row r="113" spans="1:27" ht="21.75" customHeight="1">
      <c r="A113" s="30"/>
      <c r="B113" s="380"/>
      <c r="C113" s="316"/>
      <c r="D113" s="317"/>
      <c r="E113" s="322"/>
      <c r="F113" s="323"/>
      <c r="G113" s="323"/>
      <c r="H113" s="327"/>
      <c r="I113" s="328"/>
      <c r="J113" s="328"/>
      <c r="K113" s="328"/>
      <c r="L113" s="328"/>
      <c r="M113" s="328"/>
      <c r="N113" s="329"/>
      <c r="O113" s="323"/>
      <c r="P113" s="323"/>
      <c r="Q113" s="323"/>
      <c r="R113" s="333"/>
      <c r="S113" s="334"/>
      <c r="T113" s="334"/>
      <c r="U113" s="334"/>
      <c r="V113" s="334"/>
      <c r="W113" s="334"/>
      <c r="X113" s="334"/>
      <c r="Y113" s="335"/>
      <c r="Z113" s="34"/>
    </row>
    <row r="114" spans="1:27" ht="21.75" customHeight="1">
      <c r="A114" s="30"/>
      <c r="B114" s="380"/>
      <c r="C114" s="316"/>
      <c r="D114" s="317"/>
      <c r="E114" s="322" t="s">
        <v>282</v>
      </c>
      <c r="F114" s="323"/>
      <c r="G114" s="323"/>
      <c r="H114" s="338"/>
      <c r="I114" s="339"/>
      <c r="J114" s="339"/>
      <c r="K114" s="339"/>
      <c r="L114" s="342" t="s">
        <v>273</v>
      </c>
      <c r="M114" s="342"/>
      <c r="N114" s="343"/>
      <c r="O114" s="323" t="s">
        <v>274</v>
      </c>
      <c r="P114" s="323"/>
      <c r="Q114" s="323"/>
      <c r="R114" s="346"/>
      <c r="S114" s="347"/>
      <c r="T114" s="347"/>
      <c r="U114" s="347"/>
      <c r="V114" s="347"/>
      <c r="W114" s="347"/>
      <c r="X114" s="347"/>
      <c r="Y114" s="348"/>
      <c r="Z114" s="34"/>
    </row>
    <row r="115" spans="1:27" ht="21.75" customHeight="1" thickBot="1">
      <c r="A115" s="30"/>
      <c r="B115" s="381"/>
      <c r="C115" s="318"/>
      <c r="D115" s="319"/>
      <c r="E115" s="336"/>
      <c r="F115" s="337"/>
      <c r="G115" s="337"/>
      <c r="H115" s="340"/>
      <c r="I115" s="341"/>
      <c r="J115" s="341"/>
      <c r="K115" s="341"/>
      <c r="L115" s="344"/>
      <c r="M115" s="344"/>
      <c r="N115" s="345"/>
      <c r="O115" s="337"/>
      <c r="P115" s="337"/>
      <c r="Q115" s="337"/>
      <c r="R115" s="349"/>
      <c r="S115" s="350"/>
      <c r="T115" s="350"/>
      <c r="U115" s="350"/>
      <c r="V115" s="350"/>
      <c r="W115" s="350"/>
      <c r="X115" s="350"/>
      <c r="Y115" s="351"/>
      <c r="Z115" s="34"/>
    </row>
    <row r="116" spans="1:27" ht="8.25" customHeight="1" thickTop="1" thickBot="1">
      <c r="A116" s="30"/>
      <c r="B116" s="67"/>
      <c r="C116" s="31"/>
      <c r="D116" s="31"/>
      <c r="E116" s="32"/>
      <c r="F116" s="32"/>
      <c r="G116" s="33"/>
      <c r="H116" s="33"/>
      <c r="I116" s="33"/>
      <c r="J116" s="33"/>
      <c r="K116" s="33"/>
      <c r="L116" s="33"/>
      <c r="M116" s="33"/>
      <c r="N116" s="33"/>
      <c r="O116" s="32"/>
      <c r="P116" s="32"/>
      <c r="Q116" s="33"/>
      <c r="R116" s="33"/>
      <c r="S116" s="33"/>
      <c r="T116" s="33"/>
      <c r="U116" s="33"/>
      <c r="V116" s="33"/>
      <c r="W116" s="33"/>
      <c r="X116" s="33"/>
      <c r="Y116" s="33"/>
    </row>
    <row r="117" spans="1:27" ht="21.75" customHeight="1" thickTop="1">
      <c r="A117" s="30"/>
      <c r="B117" s="379" t="s">
        <v>394</v>
      </c>
      <c r="C117" s="382" t="s">
        <v>271</v>
      </c>
      <c r="D117" s="383"/>
      <c r="E117" s="382" t="s">
        <v>272</v>
      </c>
      <c r="F117" s="386"/>
      <c r="G117" s="387"/>
      <c r="H117" s="391"/>
      <c r="I117" s="392"/>
      <c r="J117" s="392"/>
      <c r="K117" s="392"/>
      <c r="L117" s="395" t="s">
        <v>273</v>
      </c>
      <c r="M117" s="395"/>
      <c r="N117" s="396"/>
      <c r="O117" s="399" t="s">
        <v>274</v>
      </c>
      <c r="P117" s="399"/>
      <c r="Q117" s="399"/>
      <c r="R117" s="352"/>
      <c r="S117" s="353"/>
      <c r="T117" s="353"/>
      <c r="U117" s="353"/>
      <c r="V117" s="353"/>
      <c r="W117" s="353"/>
      <c r="X117" s="353"/>
      <c r="Y117" s="354"/>
      <c r="Z117" s="30"/>
    </row>
    <row r="118" spans="1:27" ht="21.75" customHeight="1">
      <c r="A118" s="30"/>
      <c r="B118" s="380"/>
      <c r="C118" s="316"/>
      <c r="D118" s="317"/>
      <c r="E118" s="388"/>
      <c r="F118" s="389"/>
      <c r="G118" s="390"/>
      <c r="H118" s="393"/>
      <c r="I118" s="394"/>
      <c r="J118" s="394"/>
      <c r="K118" s="394"/>
      <c r="L118" s="397"/>
      <c r="M118" s="397"/>
      <c r="N118" s="398"/>
      <c r="O118" s="400"/>
      <c r="P118" s="400"/>
      <c r="Q118" s="400"/>
      <c r="R118" s="333"/>
      <c r="S118" s="334"/>
      <c r="T118" s="334"/>
      <c r="U118" s="334"/>
      <c r="V118" s="334"/>
      <c r="W118" s="334"/>
      <c r="X118" s="334"/>
      <c r="Y118" s="335"/>
      <c r="Z118" s="34"/>
    </row>
    <row r="119" spans="1:27" s="20" customFormat="1" ht="18.75" customHeight="1">
      <c r="A119" s="35"/>
      <c r="B119" s="380"/>
      <c r="C119" s="316"/>
      <c r="D119" s="317"/>
      <c r="E119" s="355" t="s">
        <v>275</v>
      </c>
      <c r="F119" s="356"/>
      <c r="G119" s="357"/>
      <c r="H119" s="361"/>
      <c r="I119" s="362"/>
      <c r="J119" s="362"/>
      <c r="K119" s="362"/>
      <c r="L119" s="363"/>
      <c r="M119" s="363"/>
      <c r="N119" s="364"/>
      <c r="O119" s="368" t="s">
        <v>276</v>
      </c>
      <c r="P119" s="368"/>
      <c r="Q119" s="368"/>
      <c r="R119" s="369" t="s">
        <v>277</v>
      </c>
      <c r="S119" s="369"/>
      <c r="T119" s="369"/>
      <c r="U119" s="369"/>
      <c r="V119" s="369"/>
      <c r="W119" s="369"/>
      <c r="X119" s="369"/>
      <c r="Y119" s="370"/>
      <c r="Z119" s="35"/>
      <c r="AA119" s="36"/>
    </row>
    <row r="120" spans="1:27" s="20" customFormat="1" ht="18.75" customHeight="1">
      <c r="A120" s="35"/>
      <c r="B120" s="380"/>
      <c r="C120" s="316"/>
      <c r="D120" s="317"/>
      <c r="E120" s="358"/>
      <c r="F120" s="359"/>
      <c r="G120" s="360"/>
      <c r="H120" s="365"/>
      <c r="I120" s="366"/>
      <c r="J120" s="366"/>
      <c r="K120" s="366"/>
      <c r="L120" s="366"/>
      <c r="M120" s="366"/>
      <c r="N120" s="367"/>
      <c r="O120" s="368"/>
      <c r="P120" s="368"/>
      <c r="Q120" s="368"/>
      <c r="R120" s="371"/>
      <c r="S120" s="371"/>
      <c r="T120" s="371"/>
      <c r="U120" s="371"/>
      <c r="V120" s="371"/>
      <c r="W120" s="371"/>
      <c r="X120" s="371"/>
      <c r="Y120" s="372"/>
      <c r="Z120" s="35"/>
      <c r="AA120" s="36"/>
    </row>
    <row r="121" spans="1:27" s="20" customFormat="1" ht="18.75" customHeight="1">
      <c r="A121" s="35"/>
      <c r="B121" s="380"/>
      <c r="C121" s="316"/>
      <c r="D121" s="317"/>
      <c r="E121" s="355" t="s">
        <v>278</v>
      </c>
      <c r="F121" s="356"/>
      <c r="G121" s="357"/>
      <c r="H121" s="373"/>
      <c r="I121" s="373"/>
      <c r="J121" s="373"/>
      <c r="K121" s="373"/>
      <c r="L121" s="373"/>
      <c r="M121" s="373"/>
      <c r="N121" s="373"/>
      <c r="O121" s="373"/>
      <c r="P121" s="373"/>
      <c r="Q121" s="373"/>
      <c r="R121" s="373"/>
      <c r="S121" s="373"/>
      <c r="T121" s="373"/>
      <c r="U121" s="373"/>
      <c r="V121" s="373"/>
      <c r="W121" s="373"/>
      <c r="X121" s="373"/>
      <c r="Y121" s="374"/>
      <c r="Z121" s="35"/>
      <c r="AA121" s="36"/>
    </row>
    <row r="122" spans="1:27" s="20" customFormat="1" ht="18.75" customHeight="1" thickBot="1">
      <c r="A122" s="35"/>
      <c r="B122" s="380"/>
      <c r="C122" s="384"/>
      <c r="D122" s="385"/>
      <c r="E122" s="355"/>
      <c r="F122" s="356"/>
      <c r="G122" s="357"/>
      <c r="H122" s="373"/>
      <c r="I122" s="373"/>
      <c r="J122" s="373"/>
      <c r="K122" s="373"/>
      <c r="L122" s="373"/>
      <c r="M122" s="373"/>
      <c r="N122" s="373"/>
      <c r="O122" s="373"/>
      <c r="P122" s="373"/>
      <c r="Q122" s="373"/>
      <c r="R122" s="373"/>
      <c r="S122" s="373"/>
      <c r="T122" s="373"/>
      <c r="U122" s="373"/>
      <c r="V122" s="373"/>
      <c r="W122" s="373"/>
      <c r="X122" s="373"/>
      <c r="Y122" s="374"/>
      <c r="Z122" s="35"/>
      <c r="AA122" s="36"/>
    </row>
    <row r="123" spans="1:27" ht="21.75" customHeight="1">
      <c r="A123" s="30"/>
      <c r="B123" s="380"/>
      <c r="C123" s="314" t="s">
        <v>279</v>
      </c>
      <c r="D123" s="315"/>
      <c r="E123" s="320" t="s">
        <v>280</v>
      </c>
      <c r="F123" s="321"/>
      <c r="G123" s="321"/>
      <c r="H123" s="324"/>
      <c r="I123" s="325"/>
      <c r="J123" s="325"/>
      <c r="K123" s="325"/>
      <c r="L123" s="325"/>
      <c r="M123" s="325"/>
      <c r="N123" s="326"/>
      <c r="O123" s="321" t="s">
        <v>281</v>
      </c>
      <c r="P123" s="321"/>
      <c r="Q123" s="321"/>
      <c r="R123" s="330"/>
      <c r="S123" s="331"/>
      <c r="T123" s="331"/>
      <c r="U123" s="331"/>
      <c r="V123" s="331"/>
      <c r="W123" s="331"/>
      <c r="X123" s="331"/>
      <c r="Y123" s="332"/>
      <c r="Z123" s="34"/>
    </row>
    <row r="124" spans="1:27" ht="21.75" customHeight="1">
      <c r="A124" s="30"/>
      <c r="B124" s="380"/>
      <c r="C124" s="316"/>
      <c r="D124" s="317"/>
      <c r="E124" s="322"/>
      <c r="F124" s="323"/>
      <c r="G124" s="323"/>
      <c r="H124" s="327"/>
      <c r="I124" s="328"/>
      <c r="J124" s="328"/>
      <c r="K124" s="328"/>
      <c r="L124" s="328"/>
      <c r="M124" s="328"/>
      <c r="N124" s="329"/>
      <c r="O124" s="323"/>
      <c r="P124" s="323"/>
      <c r="Q124" s="323"/>
      <c r="R124" s="333"/>
      <c r="S124" s="334"/>
      <c r="T124" s="334"/>
      <c r="U124" s="334"/>
      <c r="V124" s="334"/>
      <c r="W124" s="334"/>
      <c r="X124" s="334"/>
      <c r="Y124" s="335"/>
      <c r="Z124" s="34"/>
    </row>
    <row r="125" spans="1:27" ht="21.75" customHeight="1">
      <c r="A125" s="30"/>
      <c r="B125" s="380"/>
      <c r="C125" s="316"/>
      <c r="D125" s="317"/>
      <c r="E125" s="322" t="s">
        <v>282</v>
      </c>
      <c r="F125" s="323"/>
      <c r="G125" s="323"/>
      <c r="H125" s="338"/>
      <c r="I125" s="339"/>
      <c r="J125" s="339"/>
      <c r="K125" s="339"/>
      <c r="L125" s="342" t="s">
        <v>273</v>
      </c>
      <c r="M125" s="342"/>
      <c r="N125" s="343"/>
      <c r="O125" s="323" t="s">
        <v>274</v>
      </c>
      <c r="P125" s="323"/>
      <c r="Q125" s="323"/>
      <c r="R125" s="346"/>
      <c r="S125" s="347"/>
      <c r="T125" s="347"/>
      <c r="U125" s="347"/>
      <c r="V125" s="347"/>
      <c r="W125" s="347"/>
      <c r="X125" s="347"/>
      <c r="Y125" s="348"/>
      <c r="Z125" s="34"/>
    </row>
    <row r="126" spans="1:27" ht="21.75" customHeight="1" thickBot="1">
      <c r="A126" s="30"/>
      <c r="B126" s="381"/>
      <c r="C126" s="318"/>
      <c r="D126" s="319"/>
      <c r="E126" s="336"/>
      <c r="F126" s="337"/>
      <c r="G126" s="337"/>
      <c r="H126" s="340"/>
      <c r="I126" s="341"/>
      <c r="J126" s="341"/>
      <c r="K126" s="341"/>
      <c r="L126" s="344"/>
      <c r="M126" s="344"/>
      <c r="N126" s="345"/>
      <c r="O126" s="337"/>
      <c r="P126" s="337"/>
      <c r="Q126" s="337"/>
      <c r="R126" s="349"/>
      <c r="S126" s="350"/>
      <c r="T126" s="350"/>
      <c r="U126" s="350"/>
      <c r="V126" s="350"/>
      <c r="W126" s="350"/>
      <c r="X126" s="350"/>
      <c r="Y126" s="351"/>
      <c r="Z126" s="34"/>
    </row>
    <row r="127" spans="1:27" ht="7.5" customHeight="1" thickTop="1" thickBot="1">
      <c r="A127" s="37"/>
      <c r="B127" s="38"/>
      <c r="C127" s="49"/>
      <c r="D127" s="49"/>
      <c r="E127" s="49"/>
      <c r="F127" s="49"/>
      <c r="G127" s="49"/>
      <c r="H127" s="40"/>
      <c r="I127" s="40"/>
      <c r="J127" s="40"/>
      <c r="K127" s="40"/>
      <c r="L127" s="40"/>
      <c r="M127" s="40"/>
      <c r="N127" s="40"/>
      <c r="O127" s="49"/>
      <c r="P127" s="49"/>
      <c r="Q127" s="49"/>
      <c r="R127" s="49"/>
      <c r="S127" s="49"/>
      <c r="T127" s="49"/>
      <c r="U127" s="49"/>
      <c r="V127" s="49"/>
      <c r="W127" s="49"/>
      <c r="X127" s="49"/>
      <c r="Y127" s="49"/>
      <c r="Z127" s="30"/>
    </row>
    <row r="128" spans="1:27" ht="21.75" customHeight="1" thickTop="1">
      <c r="A128" s="30"/>
      <c r="B128" s="379" t="s">
        <v>392</v>
      </c>
      <c r="C128" s="382" t="s">
        <v>271</v>
      </c>
      <c r="D128" s="383"/>
      <c r="E128" s="382" t="s">
        <v>284</v>
      </c>
      <c r="F128" s="386"/>
      <c r="G128" s="387"/>
      <c r="H128" s="391"/>
      <c r="I128" s="392"/>
      <c r="J128" s="392"/>
      <c r="K128" s="392"/>
      <c r="L128" s="395" t="s">
        <v>273</v>
      </c>
      <c r="M128" s="395"/>
      <c r="N128" s="396"/>
      <c r="O128" s="399" t="s">
        <v>274</v>
      </c>
      <c r="P128" s="399"/>
      <c r="Q128" s="399"/>
      <c r="R128" s="352"/>
      <c r="S128" s="353"/>
      <c r="T128" s="353"/>
      <c r="U128" s="353"/>
      <c r="V128" s="353"/>
      <c r="W128" s="353"/>
      <c r="X128" s="353"/>
      <c r="Y128" s="354"/>
      <c r="Z128" s="30"/>
    </row>
    <row r="129" spans="1:30" ht="21.75" customHeight="1">
      <c r="A129" s="30"/>
      <c r="B129" s="380"/>
      <c r="C129" s="316"/>
      <c r="D129" s="317"/>
      <c r="E129" s="388"/>
      <c r="F129" s="389"/>
      <c r="G129" s="390"/>
      <c r="H129" s="393"/>
      <c r="I129" s="394"/>
      <c r="J129" s="394"/>
      <c r="K129" s="394"/>
      <c r="L129" s="397"/>
      <c r="M129" s="397"/>
      <c r="N129" s="398"/>
      <c r="O129" s="323"/>
      <c r="P129" s="323"/>
      <c r="Q129" s="323"/>
      <c r="R129" s="333"/>
      <c r="S129" s="334"/>
      <c r="T129" s="334"/>
      <c r="U129" s="334"/>
      <c r="V129" s="334"/>
      <c r="W129" s="334"/>
      <c r="X129" s="334"/>
      <c r="Y129" s="335"/>
      <c r="Z129" s="30"/>
    </row>
    <row r="130" spans="1:30" s="20" customFormat="1" ht="18.75" customHeight="1">
      <c r="A130" s="35"/>
      <c r="B130" s="380"/>
      <c r="C130" s="316"/>
      <c r="D130" s="317"/>
      <c r="E130" s="355" t="s">
        <v>275</v>
      </c>
      <c r="F130" s="356"/>
      <c r="G130" s="357"/>
      <c r="H130" s="361"/>
      <c r="I130" s="362"/>
      <c r="J130" s="362"/>
      <c r="K130" s="362"/>
      <c r="L130" s="362"/>
      <c r="M130" s="362"/>
      <c r="N130" s="401"/>
      <c r="O130" s="402" t="s">
        <v>276</v>
      </c>
      <c r="P130" s="402"/>
      <c r="Q130" s="402"/>
      <c r="R130" s="369" t="s">
        <v>277</v>
      </c>
      <c r="S130" s="369"/>
      <c r="T130" s="369"/>
      <c r="U130" s="369"/>
      <c r="V130" s="369"/>
      <c r="W130" s="369"/>
      <c r="X130" s="369"/>
      <c r="Y130" s="370"/>
      <c r="Z130" s="35"/>
      <c r="AA130" s="36"/>
    </row>
    <row r="131" spans="1:30" s="20" customFormat="1" ht="18.75" customHeight="1">
      <c r="A131" s="35"/>
      <c r="B131" s="380"/>
      <c r="C131" s="316"/>
      <c r="D131" s="317"/>
      <c r="E131" s="358"/>
      <c r="F131" s="359"/>
      <c r="G131" s="360"/>
      <c r="H131" s="365"/>
      <c r="I131" s="366"/>
      <c r="J131" s="366"/>
      <c r="K131" s="366"/>
      <c r="L131" s="366"/>
      <c r="M131" s="366"/>
      <c r="N131" s="367"/>
      <c r="O131" s="368"/>
      <c r="P131" s="368"/>
      <c r="Q131" s="368"/>
      <c r="R131" s="371"/>
      <c r="S131" s="371"/>
      <c r="T131" s="371"/>
      <c r="U131" s="371"/>
      <c r="V131" s="371"/>
      <c r="W131" s="371"/>
      <c r="X131" s="371"/>
      <c r="Y131" s="372"/>
      <c r="Z131" s="35"/>
      <c r="AA131" s="36"/>
    </row>
    <row r="132" spans="1:30" s="20" customFormat="1" ht="18.75" customHeight="1">
      <c r="A132" s="35"/>
      <c r="B132" s="380"/>
      <c r="C132" s="316"/>
      <c r="D132" s="317"/>
      <c r="E132" s="355" t="s">
        <v>278</v>
      </c>
      <c r="F132" s="356"/>
      <c r="G132" s="357"/>
      <c r="H132" s="373"/>
      <c r="I132" s="373"/>
      <c r="J132" s="373"/>
      <c r="K132" s="373"/>
      <c r="L132" s="373"/>
      <c r="M132" s="373"/>
      <c r="N132" s="373"/>
      <c r="O132" s="373"/>
      <c r="P132" s="373"/>
      <c r="Q132" s="373"/>
      <c r="R132" s="373"/>
      <c r="S132" s="373"/>
      <c r="T132" s="373"/>
      <c r="U132" s="373"/>
      <c r="V132" s="373"/>
      <c r="W132" s="373"/>
      <c r="X132" s="373"/>
      <c r="Y132" s="374"/>
      <c r="Z132" s="35"/>
      <c r="AA132" s="36"/>
    </row>
    <row r="133" spans="1:30" s="20" customFormat="1" ht="18.75" customHeight="1" thickBot="1">
      <c r="A133" s="35"/>
      <c r="B133" s="380"/>
      <c r="C133" s="384"/>
      <c r="D133" s="385"/>
      <c r="E133" s="355"/>
      <c r="F133" s="356"/>
      <c r="G133" s="357"/>
      <c r="H133" s="373"/>
      <c r="I133" s="373"/>
      <c r="J133" s="373"/>
      <c r="K133" s="373"/>
      <c r="L133" s="373"/>
      <c r="M133" s="373"/>
      <c r="N133" s="373"/>
      <c r="O133" s="373"/>
      <c r="P133" s="373"/>
      <c r="Q133" s="373"/>
      <c r="R133" s="373"/>
      <c r="S133" s="373"/>
      <c r="T133" s="373"/>
      <c r="U133" s="373"/>
      <c r="V133" s="373"/>
      <c r="W133" s="373"/>
      <c r="X133" s="373"/>
      <c r="Y133" s="374"/>
      <c r="Z133" s="35"/>
      <c r="AA133" s="36"/>
    </row>
    <row r="134" spans="1:30" ht="21.75" customHeight="1">
      <c r="A134" s="30"/>
      <c r="B134" s="380"/>
      <c r="C134" s="316" t="s">
        <v>279</v>
      </c>
      <c r="D134" s="317"/>
      <c r="E134" s="320" t="s">
        <v>280</v>
      </c>
      <c r="F134" s="321"/>
      <c r="G134" s="321"/>
      <c r="H134" s="324"/>
      <c r="I134" s="325"/>
      <c r="J134" s="325"/>
      <c r="K134" s="325"/>
      <c r="L134" s="325"/>
      <c r="M134" s="325"/>
      <c r="N134" s="326"/>
      <c r="O134" s="321" t="s">
        <v>281</v>
      </c>
      <c r="P134" s="321"/>
      <c r="Q134" s="321"/>
      <c r="R134" s="330"/>
      <c r="S134" s="331"/>
      <c r="T134" s="331"/>
      <c r="U134" s="331"/>
      <c r="V134" s="331"/>
      <c r="W134" s="331"/>
      <c r="X134" s="331"/>
      <c r="Y134" s="332"/>
      <c r="Z134" s="30"/>
    </row>
    <row r="135" spans="1:30" ht="21.75" customHeight="1">
      <c r="A135" s="30"/>
      <c r="B135" s="380"/>
      <c r="C135" s="316"/>
      <c r="D135" s="317"/>
      <c r="E135" s="322"/>
      <c r="F135" s="323"/>
      <c r="G135" s="323"/>
      <c r="H135" s="327"/>
      <c r="I135" s="328"/>
      <c r="J135" s="328"/>
      <c r="K135" s="328"/>
      <c r="L135" s="328"/>
      <c r="M135" s="328"/>
      <c r="N135" s="329"/>
      <c r="O135" s="323"/>
      <c r="P135" s="323"/>
      <c r="Q135" s="323"/>
      <c r="R135" s="333"/>
      <c r="S135" s="334"/>
      <c r="T135" s="334"/>
      <c r="U135" s="334"/>
      <c r="V135" s="334"/>
      <c r="W135" s="334"/>
      <c r="X135" s="334"/>
      <c r="Y135" s="335"/>
      <c r="Z135" s="30"/>
    </row>
    <row r="136" spans="1:30" ht="21.75" customHeight="1">
      <c r="A136" s="30"/>
      <c r="B136" s="380"/>
      <c r="C136" s="316"/>
      <c r="D136" s="317"/>
      <c r="E136" s="322" t="s">
        <v>282</v>
      </c>
      <c r="F136" s="323"/>
      <c r="G136" s="323"/>
      <c r="H136" s="338"/>
      <c r="I136" s="339"/>
      <c r="J136" s="339"/>
      <c r="K136" s="339"/>
      <c r="L136" s="342" t="s">
        <v>273</v>
      </c>
      <c r="M136" s="342"/>
      <c r="N136" s="343"/>
      <c r="O136" s="323" t="s">
        <v>274</v>
      </c>
      <c r="P136" s="323"/>
      <c r="Q136" s="323"/>
      <c r="R136" s="346"/>
      <c r="S136" s="347"/>
      <c r="T136" s="347"/>
      <c r="U136" s="347"/>
      <c r="V136" s="347"/>
      <c r="W136" s="347"/>
      <c r="X136" s="347"/>
      <c r="Y136" s="348"/>
      <c r="Z136" s="30"/>
    </row>
    <row r="137" spans="1:30" ht="21.75" customHeight="1" thickBot="1">
      <c r="A137" s="30"/>
      <c r="B137" s="381"/>
      <c r="C137" s="318"/>
      <c r="D137" s="319"/>
      <c r="E137" s="336"/>
      <c r="F137" s="337"/>
      <c r="G137" s="337"/>
      <c r="H137" s="340"/>
      <c r="I137" s="341"/>
      <c r="J137" s="341"/>
      <c r="K137" s="341"/>
      <c r="L137" s="344"/>
      <c r="M137" s="344"/>
      <c r="N137" s="345"/>
      <c r="O137" s="337"/>
      <c r="P137" s="337"/>
      <c r="Q137" s="337"/>
      <c r="R137" s="349"/>
      <c r="S137" s="350"/>
      <c r="T137" s="350"/>
      <c r="U137" s="350"/>
      <c r="V137" s="350"/>
      <c r="W137" s="350"/>
      <c r="X137" s="350"/>
      <c r="Y137" s="351"/>
      <c r="Z137" s="30"/>
    </row>
    <row r="138" spans="1:30" ht="7.5" customHeight="1" thickTop="1" thickBot="1">
      <c r="A138" s="30"/>
      <c r="B138" s="41"/>
      <c r="C138" s="42"/>
      <c r="D138" s="42"/>
      <c r="E138" s="42"/>
      <c r="F138" s="42"/>
      <c r="G138" s="43"/>
      <c r="H138" s="43"/>
      <c r="I138" s="43"/>
      <c r="J138" s="43"/>
      <c r="K138" s="43"/>
      <c r="L138" s="43"/>
      <c r="M138" s="43"/>
      <c r="N138" s="43"/>
      <c r="O138" s="43"/>
      <c r="P138" s="43"/>
      <c r="Q138" s="43"/>
      <c r="R138" s="43"/>
      <c r="S138" s="43"/>
      <c r="T138" s="43"/>
      <c r="U138" s="43"/>
      <c r="V138" s="43"/>
      <c r="W138" s="43"/>
      <c r="X138" s="43"/>
      <c r="Y138" s="43"/>
      <c r="AD138" s="44"/>
    </row>
    <row r="139" spans="1:30" ht="21.75" customHeight="1" thickTop="1">
      <c r="A139" s="30"/>
      <c r="B139" s="379" t="s">
        <v>395</v>
      </c>
      <c r="C139" s="382" t="s">
        <v>271</v>
      </c>
      <c r="D139" s="383"/>
      <c r="E139" s="382" t="s">
        <v>284</v>
      </c>
      <c r="F139" s="386"/>
      <c r="G139" s="387"/>
      <c r="H139" s="391"/>
      <c r="I139" s="392"/>
      <c r="J139" s="392"/>
      <c r="K139" s="392"/>
      <c r="L139" s="395" t="s">
        <v>273</v>
      </c>
      <c r="M139" s="395"/>
      <c r="N139" s="396"/>
      <c r="O139" s="399" t="s">
        <v>274</v>
      </c>
      <c r="P139" s="399"/>
      <c r="Q139" s="399"/>
      <c r="R139" s="352"/>
      <c r="S139" s="353"/>
      <c r="T139" s="353"/>
      <c r="U139" s="353"/>
      <c r="V139" s="353"/>
      <c r="W139" s="353"/>
      <c r="X139" s="353"/>
      <c r="Y139" s="354"/>
      <c r="Z139" s="30"/>
    </row>
    <row r="140" spans="1:30" ht="21.75" customHeight="1">
      <c r="A140" s="30"/>
      <c r="B140" s="380"/>
      <c r="C140" s="316"/>
      <c r="D140" s="317"/>
      <c r="E140" s="388"/>
      <c r="F140" s="389"/>
      <c r="G140" s="390"/>
      <c r="H140" s="393"/>
      <c r="I140" s="394"/>
      <c r="J140" s="394"/>
      <c r="K140" s="394"/>
      <c r="L140" s="397"/>
      <c r="M140" s="397"/>
      <c r="N140" s="398"/>
      <c r="O140" s="323"/>
      <c r="P140" s="323"/>
      <c r="Q140" s="323"/>
      <c r="R140" s="333"/>
      <c r="S140" s="334"/>
      <c r="T140" s="334"/>
      <c r="U140" s="334"/>
      <c r="V140" s="334"/>
      <c r="W140" s="334"/>
      <c r="X140" s="334"/>
      <c r="Y140" s="335"/>
      <c r="Z140" s="30"/>
    </row>
    <row r="141" spans="1:30" s="20" customFormat="1" ht="18.75" customHeight="1">
      <c r="A141" s="35"/>
      <c r="B141" s="380"/>
      <c r="C141" s="316"/>
      <c r="D141" s="317"/>
      <c r="E141" s="355" t="s">
        <v>275</v>
      </c>
      <c r="F141" s="356"/>
      <c r="G141" s="357"/>
      <c r="H141" s="361"/>
      <c r="I141" s="362"/>
      <c r="J141" s="362"/>
      <c r="K141" s="362"/>
      <c r="L141" s="362"/>
      <c r="M141" s="362"/>
      <c r="N141" s="401"/>
      <c r="O141" s="402" t="s">
        <v>276</v>
      </c>
      <c r="P141" s="402"/>
      <c r="Q141" s="402"/>
      <c r="R141" s="369" t="s">
        <v>277</v>
      </c>
      <c r="S141" s="369"/>
      <c r="T141" s="369"/>
      <c r="U141" s="369"/>
      <c r="V141" s="369"/>
      <c r="W141" s="369"/>
      <c r="X141" s="369"/>
      <c r="Y141" s="370"/>
      <c r="Z141" s="35"/>
      <c r="AA141" s="36"/>
    </row>
    <row r="142" spans="1:30" s="20" customFormat="1" ht="18.75" customHeight="1">
      <c r="A142" s="35"/>
      <c r="B142" s="380"/>
      <c r="C142" s="316"/>
      <c r="D142" s="317"/>
      <c r="E142" s="358"/>
      <c r="F142" s="359"/>
      <c r="G142" s="360"/>
      <c r="H142" s="365"/>
      <c r="I142" s="366"/>
      <c r="J142" s="366"/>
      <c r="K142" s="366"/>
      <c r="L142" s="366"/>
      <c r="M142" s="366"/>
      <c r="N142" s="367"/>
      <c r="O142" s="368"/>
      <c r="P142" s="368"/>
      <c r="Q142" s="368"/>
      <c r="R142" s="371"/>
      <c r="S142" s="371"/>
      <c r="T142" s="371"/>
      <c r="U142" s="371"/>
      <c r="V142" s="371"/>
      <c r="W142" s="371"/>
      <c r="X142" s="371"/>
      <c r="Y142" s="372"/>
      <c r="Z142" s="35"/>
      <c r="AA142" s="36"/>
    </row>
    <row r="143" spans="1:30" s="20" customFormat="1" ht="18.75" customHeight="1">
      <c r="A143" s="35"/>
      <c r="B143" s="380"/>
      <c r="C143" s="316"/>
      <c r="D143" s="317"/>
      <c r="E143" s="355" t="s">
        <v>278</v>
      </c>
      <c r="F143" s="356"/>
      <c r="G143" s="357"/>
      <c r="H143" s="373"/>
      <c r="I143" s="373"/>
      <c r="J143" s="373"/>
      <c r="K143" s="373"/>
      <c r="L143" s="373"/>
      <c r="M143" s="373"/>
      <c r="N143" s="373"/>
      <c r="O143" s="373"/>
      <c r="P143" s="373"/>
      <c r="Q143" s="373"/>
      <c r="R143" s="373"/>
      <c r="S143" s="373"/>
      <c r="T143" s="373"/>
      <c r="U143" s="373"/>
      <c r="V143" s="373"/>
      <c r="W143" s="373"/>
      <c r="X143" s="373"/>
      <c r="Y143" s="374"/>
      <c r="Z143" s="35"/>
      <c r="AA143" s="36"/>
    </row>
    <row r="144" spans="1:30" s="20" customFormat="1" ht="18.75" customHeight="1" thickBot="1">
      <c r="A144" s="35"/>
      <c r="B144" s="380"/>
      <c r="C144" s="384"/>
      <c r="D144" s="385"/>
      <c r="E144" s="355"/>
      <c r="F144" s="356"/>
      <c r="G144" s="357"/>
      <c r="H144" s="373"/>
      <c r="I144" s="373"/>
      <c r="J144" s="373"/>
      <c r="K144" s="373"/>
      <c r="L144" s="373"/>
      <c r="M144" s="373"/>
      <c r="N144" s="373"/>
      <c r="O144" s="373"/>
      <c r="P144" s="373"/>
      <c r="Q144" s="373"/>
      <c r="R144" s="373"/>
      <c r="S144" s="373"/>
      <c r="T144" s="373"/>
      <c r="U144" s="373"/>
      <c r="V144" s="373"/>
      <c r="W144" s="373"/>
      <c r="X144" s="373"/>
      <c r="Y144" s="374"/>
      <c r="Z144" s="35"/>
      <c r="AA144" s="36"/>
    </row>
    <row r="145" spans="1:27" ht="21.75" customHeight="1">
      <c r="A145" s="30"/>
      <c r="B145" s="380"/>
      <c r="C145" s="316" t="s">
        <v>279</v>
      </c>
      <c r="D145" s="317"/>
      <c r="E145" s="320" t="s">
        <v>280</v>
      </c>
      <c r="F145" s="321"/>
      <c r="G145" s="321"/>
      <c r="H145" s="324"/>
      <c r="I145" s="325"/>
      <c r="J145" s="325"/>
      <c r="K145" s="325"/>
      <c r="L145" s="325"/>
      <c r="M145" s="325"/>
      <c r="N145" s="326"/>
      <c r="O145" s="321" t="s">
        <v>281</v>
      </c>
      <c r="P145" s="321"/>
      <c r="Q145" s="321"/>
      <c r="R145" s="330"/>
      <c r="S145" s="331"/>
      <c r="T145" s="331"/>
      <c r="U145" s="331"/>
      <c r="V145" s="331"/>
      <c r="W145" s="331"/>
      <c r="X145" s="331"/>
      <c r="Y145" s="332"/>
      <c r="Z145" s="30"/>
    </row>
    <row r="146" spans="1:27" ht="21.75" customHeight="1">
      <c r="A146" s="30"/>
      <c r="B146" s="380"/>
      <c r="C146" s="316"/>
      <c r="D146" s="317"/>
      <c r="E146" s="322"/>
      <c r="F146" s="323"/>
      <c r="G146" s="323"/>
      <c r="H146" s="327"/>
      <c r="I146" s="328"/>
      <c r="J146" s="328"/>
      <c r="K146" s="328"/>
      <c r="L146" s="328"/>
      <c r="M146" s="328"/>
      <c r="N146" s="329"/>
      <c r="O146" s="323"/>
      <c r="P146" s="323"/>
      <c r="Q146" s="323"/>
      <c r="R146" s="333"/>
      <c r="S146" s="334"/>
      <c r="T146" s="334"/>
      <c r="U146" s="334"/>
      <c r="V146" s="334"/>
      <c r="W146" s="334"/>
      <c r="X146" s="334"/>
      <c r="Y146" s="335"/>
      <c r="Z146" s="30"/>
    </row>
    <row r="147" spans="1:27" ht="21.75" customHeight="1">
      <c r="A147" s="30"/>
      <c r="B147" s="380"/>
      <c r="C147" s="316"/>
      <c r="D147" s="317"/>
      <c r="E147" s="322" t="s">
        <v>282</v>
      </c>
      <c r="F147" s="323"/>
      <c r="G147" s="323"/>
      <c r="H147" s="338"/>
      <c r="I147" s="339"/>
      <c r="J147" s="339"/>
      <c r="K147" s="339"/>
      <c r="L147" s="342" t="s">
        <v>273</v>
      </c>
      <c r="M147" s="342"/>
      <c r="N147" s="343"/>
      <c r="O147" s="323" t="s">
        <v>274</v>
      </c>
      <c r="P147" s="323"/>
      <c r="Q147" s="323"/>
      <c r="R147" s="346"/>
      <c r="S147" s="347"/>
      <c r="T147" s="347"/>
      <c r="U147" s="347"/>
      <c r="V147" s="347"/>
      <c r="W147" s="347"/>
      <c r="X147" s="347"/>
      <c r="Y147" s="348"/>
      <c r="Z147" s="30"/>
    </row>
    <row r="148" spans="1:27" ht="21.75" customHeight="1" thickBot="1">
      <c r="A148" s="30"/>
      <c r="B148" s="381"/>
      <c r="C148" s="318"/>
      <c r="D148" s="319"/>
      <c r="E148" s="336"/>
      <c r="F148" s="337"/>
      <c r="G148" s="337"/>
      <c r="H148" s="340"/>
      <c r="I148" s="341"/>
      <c r="J148" s="341"/>
      <c r="K148" s="341"/>
      <c r="L148" s="344"/>
      <c r="M148" s="344"/>
      <c r="N148" s="345"/>
      <c r="O148" s="337"/>
      <c r="P148" s="337"/>
      <c r="Q148" s="337"/>
      <c r="R148" s="349"/>
      <c r="S148" s="350"/>
      <c r="T148" s="350"/>
      <c r="U148" s="350"/>
      <c r="V148" s="350"/>
      <c r="W148" s="350"/>
      <c r="X148" s="350"/>
      <c r="Y148" s="351"/>
      <c r="Z148" s="30"/>
    </row>
    <row r="149" spans="1:27" ht="7.5" customHeight="1" thickTop="1" thickBot="1">
      <c r="A149" s="37"/>
      <c r="B149" s="38"/>
      <c r="C149" s="49"/>
      <c r="D149" s="49"/>
      <c r="E149" s="49"/>
      <c r="F149" s="49"/>
      <c r="G149" s="49"/>
      <c r="H149" s="40"/>
      <c r="I149" s="40"/>
      <c r="J149" s="40"/>
      <c r="K149" s="40"/>
      <c r="L149" s="40"/>
      <c r="M149" s="40"/>
      <c r="N149" s="40"/>
      <c r="O149" s="49"/>
      <c r="P149" s="49"/>
      <c r="Q149" s="49"/>
      <c r="R149" s="49"/>
      <c r="S149" s="49"/>
      <c r="T149" s="49"/>
      <c r="U149" s="49"/>
      <c r="V149" s="49"/>
      <c r="W149" s="49"/>
      <c r="X149" s="49"/>
      <c r="Y149" s="49"/>
      <c r="Z149" s="30"/>
    </row>
    <row r="150" spans="1:27" ht="21.75" customHeight="1" thickTop="1">
      <c r="A150" s="30"/>
      <c r="B150" s="379" t="s">
        <v>396</v>
      </c>
      <c r="C150" s="382" t="s">
        <v>271</v>
      </c>
      <c r="D150" s="383"/>
      <c r="E150" s="382" t="s">
        <v>284</v>
      </c>
      <c r="F150" s="386"/>
      <c r="G150" s="387"/>
      <c r="H150" s="391"/>
      <c r="I150" s="392"/>
      <c r="J150" s="392"/>
      <c r="K150" s="392"/>
      <c r="L150" s="395" t="s">
        <v>273</v>
      </c>
      <c r="M150" s="395"/>
      <c r="N150" s="396"/>
      <c r="O150" s="399" t="s">
        <v>274</v>
      </c>
      <c r="P150" s="399"/>
      <c r="Q150" s="399"/>
      <c r="R150" s="352"/>
      <c r="S150" s="353"/>
      <c r="T150" s="353"/>
      <c r="U150" s="353"/>
      <c r="V150" s="353"/>
      <c r="W150" s="353"/>
      <c r="X150" s="353"/>
      <c r="Y150" s="354"/>
      <c r="Z150" s="30"/>
    </row>
    <row r="151" spans="1:27" ht="21.75" customHeight="1">
      <c r="A151" s="30"/>
      <c r="B151" s="380"/>
      <c r="C151" s="316"/>
      <c r="D151" s="317"/>
      <c r="E151" s="388"/>
      <c r="F151" s="389"/>
      <c r="G151" s="390"/>
      <c r="H151" s="393"/>
      <c r="I151" s="394"/>
      <c r="J151" s="394"/>
      <c r="K151" s="394"/>
      <c r="L151" s="397"/>
      <c r="M151" s="397"/>
      <c r="N151" s="398"/>
      <c r="O151" s="323"/>
      <c r="P151" s="323"/>
      <c r="Q151" s="323"/>
      <c r="R151" s="333"/>
      <c r="S151" s="334"/>
      <c r="T151" s="334"/>
      <c r="U151" s="334"/>
      <c r="V151" s="334"/>
      <c r="W151" s="334"/>
      <c r="X151" s="334"/>
      <c r="Y151" s="335"/>
      <c r="Z151" s="30"/>
    </row>
    <row r="152" spans="1:27" s="20" customFormat="1" ht="18.75" customHeight="1">
      <c r="A152" s="35"/>
      <c r="B152" s="380"/>
      <c r="C152" s="316"/>
      <c r="D152" s="317"/>
      <c r="E152" s="355" t="s">
        <v>275</v>
      </c>
      <c r="F152" s="356"/>
      <c r="G152" s="357"/>
      <c r="H152" s="361"/>
      <c r="I152" s="362"/>
      <c r="J152" s="362"/>
      <c r="K152" s="362"/>
      <c r="L152" s="362"/>
      <c r="M152" s="362"/>
      <c r="N152" s="401"/>
      <c r="O152" s="402" t="s">
        <v>276</v>
      </c>
      <c r="P152" s="402"/>
      <c r="Q152" s="402"/>
      <c r="R152" s="369" t="s">
        <v>277</v>
      </c>
      <c r="S152" s="369"/>
      <c r="T152" s="369"/>
      <c r="U152" s="369"/>
      <c r="V152" s="369"/>
      <c r="W152" s="369"/>
      <c r="X152" s="369"/>
      <c r="Y152" s="370"/>
      <c r="Z152" s="35"/>
      <c r="AA152" s="36"/>
    </row>
    <row r="153" spans="1:27" s="20" customFormat="1" ht="18.75" customHeight="1">
      <c r="A153" s="35"/>
      <c r="B153" s="380"/>
      <c r="C153" s="316"/>
      <c r="D153" s="317"/>
      <c r="E153" s="358"/>
      <c r="F153" s="359"/>
      <c r="G153" s="360"/>
      <c r="H153" s="365"/>
      <c r="I153" s="366"/>
      <c r="J153" s="366"/>
      <c r="K153" s="366"/>
      <c r="L153" s="366"/>
      <c r="M153" s="366"/>
      <c r="N153" s="367"/>
      <c r="O153" s="368"/>
      <c r="P153" s="368"/>
      <c r="Q153" s="368"/>
      <c r="R153" s="371"/>
      <c r="S153" s="371"/>
      <c r="T153" s="371"/>
      <c r="U153" s="371"/>
      <c r="V153" s="371"/>
      <c r="W153" s="371"/>
      <c r="X153" s="371"/>
      <c r="Y153" s="372"/>
      <c r="Z153" s="35"/>
      <c r="AA153" s="36"/>
    </row>
    <row r="154" spans="1:27" s="20" customFormat="1" ht="18.75" customHeight="1">
      <c r="A154" s="35"/>
      <c r="B154" s="380"/>
      <c r="C154" s="316"/>
      <c r="D154" s="317"/>
      <c r="E154" s="355" t="s">
        <v>278</v>
      </c>
      <c r="F154" s="356"/>
      <c r="G154" s="357"/>
      <c r="H154" s="373"/>
      <c r="I154" s="373"/>
      <c r="J154" s="373"/>
      <c r="K154" s="373"/>
      <c r="L154" s="373"/>
      <c r="M154" s="373"/>
      <c r="N154" s="373"/>
      <c r="O154" s="373"/>
      <c r="P154" s="373"/>
      <c r="Q154" s="373"/>
      <c r="R154" s="373"/>
      <c r="S154" s="373"/>
      <c r="T154" s="373"/>
      <c r="U154" s="373"/>
      <c r="V154" s="373"/>
      <c r="W154" s="373"/>
      <c r="X154" s="373"/>
      <c r="Y154" s="374"/>
      <c r="Z154" s="35"/>
      <c r="AA154" s="36"/>
    </row>
    <row r="155" spans="1:27" s="20" customFormat="1" ht="18.75" customHeight="1" thickBot="1">
      <c r="A155" s="35"/>
      <c r="B155" s="380"/>
      <c r="C155" s="384"/>
      <c r="D155" s="385"/>
      <c r="E155" s="355"/>
      <c r="F155" s="356"/>
      <c r="G155" s="357"/>
      <c r="H155" s="373"/>
      <c r="I155" s="373"/>
      <c r="J155" s="373"/>
      <c r="K155" s="373"/>
      <c r="L155" s="373"/>
      <c r="M155" s="373"/>
      <c r="N155" s="373"/>
      <c r="O155" s="373"/>
      <c r="P155" s="373"/>
      <c r="Q155" s="373"/>
      <c r="R155" s="373"/>
      <c r="S155" s="373"/>
      <c r="T155" s="373"/>
      <c r="U155" s="373"/>
      <c r="V155" s="373"/>
      <c r="W155" s="373"/>
      <c r="X155" s="373"/>
      <c r="Y155" s="374"/>
      <c r="Z155" s="35"/>
      <c r="AA155" s="36"/>
    </row>
    <row r="156" spans="1:27" ht="21.75" customHeight="1">
      <c r="A156" s="30"/>
      <c r="B156" s="380"/>
      <c r="C156" s="316" t="s">
        <v>279</v>
      </c>
      <c r="D156" s="317"/>
      <c r="E156" s="320" t="s">
        <v>280</v>
      </c>
      <c r="F156" s="321"/>
      <c r="G156" s="321"/>
      <c r="H156" s="324"/>
      <c r="I156" s="325"/>
      <c r="J156" s="325"/>
      <c r="K156" s="325"/>
      <c r="L156" s="325"/>
      <c r="M156" s="325"/>
      <c r="N156" s="326"/>
      <c r="O156" s="321" t="s">
        <v>281</v>
      </c>
      <c r="P156" s="321"/>
      <c r="Q156" s="321"/>
      <c r="R156" s="330"/>
      <c r="S156" s="331"/>
      <c r="T156" s="331"/>
      <c r="U156" s="331"/>
      <c r="V156" s="331"/>
      <c r="W156" s="331"/>
      <c r="X156" s="331"/>
      <c r="Y156" s="332"/>
      <c r="Z156" s="30"/>
    </row>
    <row r="157" spans="1:27" ht="21.75" customHeight="1">
      <c r="A157" s="30"/>
      <c r="B157" s="380"/>
      <c r="C157" s="316"/>
      <c r="D157" s="317"/>
      <c r="E157" s="322"/>
      <c r="F157" s="323"/>
      <c r="G157" s="323"/>
      <c r="H157" s="327"/>
      <c r="I157" s="328"/>
      <c r="J157" s="328"/>
      <c r="K157" s="328"/>
      <c r="L157" s="328"/>
      <c r="M157" s="328"/>
      <c r="N157" s="329"/>
      <c r="O157" s="323"/>
      <c r="P157" s="323"/>
      <c r="Q157" s="323"/>
      <c r="R157" s="333"/>
      <c r="S157" s="334"/>
      <c r="T157" s="334"/>
      <c r="U157" s="334"/>
      <c r="V157" s="334"/>
      <c r="W157" s="334"/>
      <c r="X157" s="334"/>
      <c r="Y157" s="335"/>
      <c r="Z157" s="30"/>
    </row>
    <row r="158" spans="1:27" ht="21.75" customHeight="1">
      <c r="A158" s="30"/>
      <c r="B158" s="380"/>
      <c r="C158" s="316"/>
      <c r="D158" s="317"/>
      <c r="E158" s="322" t="s">
        <v>282</v>
      </c>
      <c r="F158" s="323"/>
      <c r="G158" s="323"/>
      <c r="H158" s="338"/>
      <c r="I158" s="339"/>
      <c r="J158" s="339"/>
      <c r="K158" s="339"/>
      <c r="L158" s="342" t="s">
        <v>273</v>
      </c>
      <c r="M158" s="342"/>
      <c r="N158" s="343"/>
      <c r="O158" s="323" t="s">
        <v>274</v>
      </c>
      <c r="P158" s="323"/>
      <c r="Q158" s="323"/>
      <c r="R158" s="346"/>
      <c r="S158" s="347"/>
      <c r="T158" s="347"/>
      <c r="U158" s="347"/>
      <c r="V158" s="347"/>
      <c r="W158" s="347"/>
      <c r="X158" s="347"/>
      <c r="Y158" s="348"/>
      <c r="Z158" s="30"/>
    </row>
    <row r="159" spans="1:27" ht="21.75" customHeight="1" thickBot="1">
      <c r="A159" s="30"/>
      <c r="B159" s="381"/>
      <c r="C159" s="318"/>
      <c r="D159" s="319"/>
      <c r="E159" s="336"/>
      <c r="F159" s="337"/>
      <c r="G159" s="337"/>
      <c r="H159" s="340"/>
      <c r="I159" s="341"/>
      <c r="J159" s="341"/>
      <c r="K159" s="341"/>
      <c r="L159" s="344"/>
      <c r="M159" s="344"/>
      <c r="N159" s="345"/>
      <c r="O159" s="337"/>
      <c r="P159" s="337"/>
      <c r="Q159" s="337"/>
      <c r="R159" s="349"/>
      <c r="S159" s="350"/>
      <c r="T159" s="350"/>
      <c r="U159" s="350"/>
      <c r="V159" s="350"/>
      <c r="W159" s="350"/>
      <c r="X159" s="350"/>
      <c r="Y159" s="351"/>
      <c r="Z159" s="30"/>
    </row>
    <row r="160" spans="1:27" ht="7.5" customHeight="1" thickTop="1" thickBot="1">
      <c r="A160" s="30"/>
      <c r="B160" s="68"/>
      <c r="C160" s="26"/>
      <c r="D160" s="26"/>
      <c r="E160" s="26"/>
      <c r="F160" s="28"/>
      <c r="G160" s="45"/>
      <c r="H160" s="28"/>
      <c r="I160" s="46"/>
      <c r="J160" s="28"/>
      <c r="K160" s="28"/>
      <c r="L160" s="28"/>
      <c r="M160" s="28"/>
      <c r="N160" s="28"/>
      <c r="O160" s="28"/>
      <c r="P160" s="28"/>
      <c r="Q160" s="28"/>
      <c r="R160" s="28"/>
      <c r="S160" s="47"/>
      <c r="T160" s="47"/>
      <c r="U160" s="47"/>
      <c r="V160" s="47"/>
      <c r="W160" s="47"/>
      <c r="X160" s="47"/>
      <c r="Y160" s="47"/>
    </row>
    <row r="161" spans="1:27" ht="21.75" customHeight="1" thickTop="1">
      <c r="A161" s="30"/>
      <c r="B161" s="379" t="s">
        <v>397</v>
      </c>
      <c r="C161" s="382" t="s">
        <v>271</v>
      </c>
      <c r="D161" s="383"/>
      <c r="E161" s="382" t="s">
        <v>284</v>
      </c>
      <c r="F161" s="386"/>
      <c r="G161" s="387"/>
      <c r="H161" s="391"/>
      <c r="I161" s="392"/>
      <c r="J161" s="392"/>
      <c r="K161" s="392"/>
      <c r="L161" s="395" t="s">
        <v>273</v>
      </c>
      <c r="M161" s="395"/>
      <c r="N161" s="396"/>
      <c r="O161" s="399" t="s">
        <v>274</v>
      </c>
      <c r="P161" s="399"/>
      <c r="Q161" s="399"/>
      <c r="R161" s="352"/>
      <c r="S161" s="353"/>
      <c r="T161" s="353"/>
      <c r="U161" s="353"/>
      <c r="V161" s="353"/>
      <c r="W161" s="353"/>
      <c r="X161" s="353"/>
      <c r="Y161" s="354"/>
      <c r="Z161" s="30"/>
    </row>
    <row r="162" spans="1:27" ht="21.75" customHeight="1">
      <c r="A162" s="30"/>
      <c r="B162" s="380"/>
      <c r="C162" s="316"/>
      <c r="D162" s="317"/>
      <c r="E162" s="388"/>
      <c r="F162" s="389"/>
      <c r="G162" s="390"/>
      <c r="H162" s="393"/>
      <c r="I162" s="394"/>
      <c r="J162" s="394"/>
      <c r="K162" s="394"/>
      <c r="L162" s="397"/>
      <c r="M162" s="397"/>
      <c r="N162" s="398"/>
      <c r="O162" s="323"/>
      <c r="P162" s="323"/>
      <c r="Q162" s="323"/>
      <c r="R162" s="333"/>
      <c r="S162" s="334"/>
      <c r="T162" s="334"/>
      <c r="U162" s="334"/>
      <c r="V162" s="334"/>
      <c r="W162" s="334"/>
      <c r="X162" s="334"/>
      <c r="Y162" s="335"/>
      <c r="Z162" s="30"/>
    </row>
    <row r="163" spans="1:27" s="20" customFormat="1" ht="18.75" customHeight="1">
      <c r="A163" s="35"/>
      <c r="B163" s="380"/>
      <c r="C163" s="316"/>
      <c r="D163" s="317"/>
      <c r="E163" s="355" t="s">
        <v>275</v>
      </c>
      <c r="F163" s="356"/>
      <c r="G163" s="357"/>
      <c r="H163" s="361"/>
      <c r="I163" s="362"/>
      <c r="J163" s="362"/>
      <c r="K163" s="362"/>
      <c r="L163" s="362"/>
      <c r="M163" s="362"/>
      <c r="N163" s="401"/>
      <c r="O163" s="402" t="s">
        <v>276</v>
      </c>
      <c r="P163" s="402"/>
      <c r="Q163" s="402"/>
      <c r="R163" s="369" t="s">
        <v>277</v>
      </c>
      <c r="S163" s="369"/>
      <c r="T163" s="369"/>
      <c r="U163" s="369"/>
      <c r="V163" s="369"/>
      <c r="W163" s="369"/>
      <c r="X163" s="369"/>
      <c r="Y163" s="370"/>
      <c r="Z163" s="35"/>
      <c r="AA163" s="36"/>
    </row>
    <row r="164" spans="1:27" s="20" customFormat="1" ht="18.75" customHeight="1">
      <c r="A164" s="35"/>
      <c r="B164" s="380"/>
      <c r="C164" s="316"/>
      <c r="D164" s="317"/>
      <c r="E164" s="358"/>
      <c r="F164" s="359"/>
      <c r="G164" s="360"/>
      <c r="H164" s="365"/>
      <c r="I164" s="366"/>
      <c r="J164" s="366"/>
      <c r="K164" s="366"/>
      <c r="L164" s="366"/>
      <c r="M164" s="366"/>
      <c r="N164" s="367"/>
      <c r="O164" s="368"/>
      <c r="P164" s="368"/>
      <c r="Q164" s="368"/>
      <c r="R164" s="371"/>
      <c r="S164" s="371"/>
      <c r="T164" s="371"/>
      <c r="U164" s="371"/>
      <c r="V164" s="371"/>
      <c r="W164" s="371"/>
      <c r="X164" s="371"/>
      <c r="Y164" s="372"/>
      <c r="Z164" s="35"/>
      <c r="AA164" s="36"/>
    </row>
    <row r="165" spans="1:27" s="20" customFormat="1" ht="18.75" customHeight="1">
      <c r="A165" s="35"/>
      <c r="B165" s="380"/>
      <c r="C165" s="316"/>
      <c r="D165" s="317"/>
      <c r="E165" s="355" t="s">
        <v>278</v>
      </c>
      <c r="F165" s="356"/>
      <c r="G165" s="357"/>
      <c r="H165" s="373"/>
      <c r="I165" s="373"/>
      <c r="J165" s="373"/>
      <c r="K165" s="373"/>
      <c r="L165" s="373"/>
      <c r="M165" s="373"/>
      <c r="N165" s="373"/>
      <c r="O165" s="373"/>
      <c r="P165" s="373"/>
      <c r="Q165" s="373"/>
      <c r="R165" s="373"/>
      <c r="S165" s="373"/>
      <c r="T165" s="373"/>
      <c r="U165" s="373"/>
      <c r="V165" s="373"/>
      <c r="W165" s="373"/>
      <c r="X165" s="373"/>
      <c r="Y165" s="374"/>
      <c r="Z165" s="35"/>
      <c r="AA165" s="36"/>
    </row>
    <row r="166" spans="1:27" s="20" customFormat="1" ht="18.75" customHeight="1" thickBot="1">
      <c r="A166" s="35"/>
      <c r="B166" s="380"/>
      <c r="C166" s="384"/>
      <c r="D166" s="385"/>
      <c r="E166" s="355"/>
      <c r="F166" s="356"/>
      <c r="G166" s="357"/>
      <c r="H166" s="373"/>
      <c r="I166" s="373"/>
      <c r="J166" s="373"/>
      <c r="K166" s="373"/>
      <c r="L166" s="373"/>
      <c r="M166" s="373"/>
      <c r="N166" s="373"/>
      <c r="O166" s="373"/>
      <c r="P166" s="373"/>
      <c r="Q166" s="373"/>
      <c r="R166" s="373"/>
      <c r="S166" s="373"/>
      <c r="T166" s="373"/>
      <c r="U166" s="373"/>
      <c r="V166" s="373"/>
      <c r="W166" s="373"/>
      <c r="X166" s="373"/>
      <c r="Y166" s="374"/>
      <c r="Z166" s="35"/>
      <c r="AA166" s="36"/>
    </row>
    <row r="167" spans="1:27" ht="21.75" customHeight="1">
      <c r="A167" s="30"/>
      <c r="B167" s="380"/>
      <c r="C167" s="316" t="s">
        <v>279</v>
      </c>
      <c r="D167" s="317"/>
      <c r="E167" s="320" t="s">
        <v>280</v>
      </c>
      <c r="F167" s="321"/>
      <c r="G167" s="321"/>
      <c r="H167" s="324"/>
      <c r="I167" s="325"/>
      <c r="J167" s="325"/>
      <c r="K167" s="325"/>
      <c r="L167" s="325"/>
      <c r="M167" s="325"/>
      <c r="N167" s="326"/>
      <c r="O167" s="321" t="s">
        <v>281</v>
      </c>
      <c r="P167" s="321"/>
      <c r="Q167" s="321"/>
      <c r="R167" s="330"/>
      <c r="S167" s="331"/>
      <c r="T167" s="331"/>
      <c r="U167" s="331"/>
      <c r="V167" s="331"/>
      <c r="W167" s="331"/>
      <c r="X167" s="331"/>
      <c r="Y167" s="332"/>
      <c r="Z167" s="30"/>
    </row>
    <row r="168" spans="1:27" ht="21.75" customHeight="1">
      <c r="A168" s="30"/>
      <c r="B168" s="380"/>
      <c r="C168" s="316"/>
      <c r="D168" s="317"/>
      <c r="E168" s="322"/>
      <c r="F168" s="323"/>
      <c r="G168" s="323"/>
      <c r="H168" s="327"/>
      <c r="I168" s="328"/>
      <c r="J168" s="328"/>
      <c r="K168" s="328"/>
      <c r="L168" s="328"/>
      <c r="M168" s="328"/>
      <c r="N168" s="329"/>
      <c r="O168" s="323"/>
      <c r="P168" s="323"/>
      <c r="Q168" s="323"/>
      <c r="R168" s="333"/>
      <c r="S168" s="334"/>
      <c r="T168" s="334"/>
      <c r="U168" s="334"/>
      <c r="V168" s="334"/>
      <c r="W168" s="334"/>
      <c r="X168" s="334"/>
      <c r="Y168" s="335"/>
      <c r="Z168" s="30"/>
    </row>
    <row r="169" spans="1:27" ht="21.75" customHeight="1">
      <c r="A169" s="30"/>
      <c r="B169" s="380"/>
      <c r="C169" s="316"/>
      <c r="D169" s="317"/>
      <c r="E169" s="322" t="s">
        <v>282</v>
      </c>
      <c r="F169" s="323"/>
      <c r="G169" s="323"/>
      <c r="H169" s="338"/>
      <c r="I169" s="339"/>
      <c r="J169" s="339"/>
      <c r="K169" s="339"/>
      <c r="L169" s="342" t="s">
        <v>273</v>
      </c>
      <c r="M169" s="342"/>
      <c r="N169" s="343"/>
      <c r="O169" s="323" t="s">
        <v>274</v>
      </c>
      <c r="P169" s="323"/>
      <c r="Q169" s="323"/>
      <c r="R169" s="346"/>
      <c r="S169" s="347"/>
      <c r="T169" s="347"/>
      <c r="U169" s="347"/>
      <c r="V169" s="347"/>
      <c r="W169" s="347"/>
      <c r="X169" s="347"/>
      <c r="Y169" s="348"/>
      <c r="Z169" s="30"/>
    </row>
    <row r="170" spans="1:27" ht="21.75" customHeight="1" thickBot="1">
      <c r="A170" s="30"/>
      <c r="B170" s="381"/>
      <c r="C170" s="318"/>
      <c r="D170" s="319"/>
      <c r="E170" s="336"/>
      <c r="F170" s="337"/>
      <c r="G170" s="337"/>
      <c r="H170" s="340"/>
      <c r="I170" s="341"/>
      <c r="J170" s="341"/>
      <c r="K170" s="341"/>
      <c r="L170" s="344"/>
      <c r="M170" s="344"/>
      <c r="N170" s="345"/>
      <c r="O170" s="337"/>
      <c r="P170" s="337"/>
      <c r="Q170" s="337"/>
      <c r="R170" s="349"/>
      <c r="S170" s="350"/>
      <c r="T170" s="350"/>
      <c r="U170" s="350"/>
      <c r="V170" s="350"/>
      <c r="W170" s="350"/>
      <c r="X170" s="350"/>
      <c r="Y170" s="351"/>
      <c r="Z170" s="30"/>
    </row>
    <row r="171" spans="1:27" ht="7.5" customHeight="1" thickTop="1" thickBot="1">
      <c r="A171" s="37"/>
      <c r="B171" s="38"/>
      <c r="C171" s="49"/>
      <c r="D171" s="49"/>
      <c r="E171" s="49"/>
      <c r="F171" s="49"/>
      <c r="G171" s="49"/>
      <c r="H171" s="40"/>
      <c r="I171" s="48"/>
      <c r="J171" s="40"/>
      <c r="K171" s="40"/>
      <c r="L171" s="40"/>
      <c r="M171" s="40"/>
      <c r="N171" s="40"/>
      <c r="O171" s="49"/>
      <c r="P171" s="49"/>
      <c r="Q171" s="49"/>
      <c r="R171" s="49"/>
      <c r="S171" s="49"/>
      <c r="T171" s="49"/>
      <c r="U171" s="49"/>
      <c r="V171" s="49"/>
      <c r="W171" s="49"/>
      <c r="X171" s="49"/>
      <c r="Y171" s="49"/>
      <c r="Z171" s="30"/>
    </row>
    <row r="172" spans="1:27" ht="21.75" customHeight="1" thickTop="1">
      <c r="A172" s="30"/>
      <c r="B172" s="379" t="s">
        <v>398</v>
      </c>
      <c r="C172" s="382" t="s">
        <v>271</v>
      </c>
      <c r="D172" s="383"/>
      <c r="E172" s="382" t="s">
        <v>284</v>
      </c>
      <c r="F172" s="386"/>
      <c r="G172" s="387"/>
      <c r="H172" s="391"/>
      <c r="I172" s="392"/>
      <c r="J172" s="392"/>
      <c r="K172" s="392"/>
      <c r="L172" s="395" t="s">
        <v>273</v>
      </c>
      <c r="M172" s="395"/>
      <c r="N172" s="396"/>
      <c r="O172" s="399" t="s">
        <v>274</v>
      </c>
      <c r="P172" s="399"/>
      <c r="Q172" s="399"/>
      <c r="R172" s="352"/>
      <c r="S172" s="353"/>
      <c r="T172" s="353"/>
      <c r="U172" s="353"/>
      <c r="V172" s="353"/>
      <c r="W172" s="353"/>
      <c r="X172" s="353"/>
      <c r="Y172" s="354"/>
      <c r="Z172" s="30"/>
    </row>
    <row r="173" spans="1:27" ht="21.75" customHeight="1">
      <c r="A173" s="30"/>
      <c r="B173" s="380"/>
      <c r="C173" s="316"/>
      <c r="D173" s="317"/>
      <c r="E173" s="388"/>
      <c r="F173" s="389"/>
      <c r="G173" s="390"/>
      <c r="H173" s="393"/>
      <c r="I173" s="394"/>
      <c r="J173" s="394"/>
      <c r="K173" s="394"/>
      <c r="L173" s="397"/>
      <c r="M173" s="397"/>
      <c r="N173" s="398"/>
      <c r="O173" s="323"/>
      <c r="P173" s="323"/>
      <c r="Q173" s="323"/>
      <c r="R173" s="333"/>
      <c r="S173" s="334"/>
      <c r="T173" s="334"/>
      <c r="U173" s="334"/>
      <c r="V173" s="334"/>
      <c r="W173" s="334"/>
      <c r="X173" s="334"/>
      <c r="Y173" s="335"/>
      <c r="Z173" s="30"/>
    </row>
    <row r="174" spans="1:27" s="20" customFormat="1" ht="18.75" customHeight="1">
      <c r="A174" s="35"/>
      <c r="B174" s="380"/>
      <c r="C174" s="316"/>
      <c r="D174" s="317"/>
      <c r="E174" s="355" t="s">
        <v>275</v>
      </c>
      <c r="F174" s="356"/>
      <c r="G174" s="357"/>
      <c r="H174" s="361"/>
      <c r="I174" s="362"/>
      <c r="J174" s="362"/>
      <c r="K174" s="362"/>
      <c r="L174" s="362"/>
      <c r="M174" s="362"/>
      <c r="N174" s="401"/>
      <c r="O174" s="402" t="s">
        <v>276</v>
      </c>
      <c r="P174" s="402"/>
      <c r="Q174" s="402"/>
      <c r="R174" s="369" t="s">
        <v>277</v>
      </c>
      <c r="S174" s="369"/>
      <c r="T174" s="369"/>
      <c r="U174" s="369"/>
      <c r="V174" s="369"/>
      <c r="W174" s="369"/>
      <c r="X174" s="369"/>
      <c r="Y174" s="370"/>
      <c r="Z174" s="35"/>
      <c r="AA174" s="36"/>
    </row>
    <row r="175" spans="1:27" s="20" customFormat="1" ht="18.75" customHeight="1">
      <c r="A175" s="35"/>
      <c r="B175" s="380"/>
      <c r="C175" s="316"/>
      <c r="D175" s="317"/>
      <c r="E175" s="358"/>
      <c r="F175" s="359"/>
      <c r="G175" s="360"/>
      <c r="H175" s="365"/>
      <c r="I175" s="366"/>
      <c r="J175" s="366"/>
      <c r="K175" s="366"/>
      <c r="L175" s="366"/>
      <c r="M175" s="366"/>
      <c r="N175" s="367"/>
      <c r="O175" s="368"/>
      <c r="P175" s="368"/>
      <c r="Q175" s="368"/>
      <c r="R175" s="371"/>
      <c r="S175" s="371"/>
      <c r="T175" s="371"/>
      <c r="U175" s="371"/>
      <c r="V175" s="371"/>
      <c r="W175" s="371"/>
      <c r="X175" s="371"/>
      <c r="Y175" s="372"/>
      <c r="Z175" s="35"/>
      <c r="AA175" s="36"/>
    </row>
    <row r="176" spans="1:27" s="20" customFormat="1" ht="18.75" customHeight="1">
      <c r="A176" s="35"/>
      <c r="B176" s="380"/>
      <c r="C176" s="316"/>
      <c r="D176" s="317"/>
      <c r="E176" s="355" t="s">
        <v>278</v>
      </c>
      <c r="F176" s="356"/>
      <c r="G176" s="357"/>
      <c r="H176" s="373"/>
      <c r="I176" s="373"/>
      <c r="J176" s="373"/>
      <c r="K176" s="373"/>
      <c r="L176" s="373"/>
      <c r="M176" s="373"/>
      <c r="N176" s="373"/>
      <c r="O176" s="373"/>
      <c r="P176" s="373"/>
      <c r="Q176" s="373"/>
      <c r="R176" s="373"/>
      <c r="S176" s="373"/>
      <c r="T176" s="373"/>
      <c r="U176" s="373"/>
      <c r="V176" s="373"/>
      <c r="W176" s="373"/>
      <c r="X176" s="373"/>
      <c r="Y176" s="374"/>
      <c r="Z176" s="35"/>
      <c r="AA176" s="36"/>
    </row>
    <row r="177" spans="1:30" s="20" customFormat="1" ht="18.75" customHeight="1" thickBot="1">
      <c r="A177" s="35"/>
      <c r="B177" s="380"/>
      <c r="C177" s="384"/>
      <c r="D177" s="385"/>
      <c r="E177" s="355"/>
      <c r="F177" s="356"/>
      <c r="G177" s="357"/>
      <c r="H177" s="373"/>
      <c r="I177" s="373"/>
      <c r="J177" s="373"/>
      <c r="K177" s="373"/>
      <c r="L177" s="373"/>
      <c r="M177" s="373"/>
      <c r="N177" s="373"/>
      <c r="O177" s="373"/>
      <c r="P177" s="373"/>
      <c r="Q177" s="373"/>
      <c r="R177" s="373"/>
      <c r="S177" s="373"/>
      <c r="T177" s="373"/>
      <c r="U177" s="373"/>
      <c r="V177" s="373"/>
      <c r="W177" s="373"/>
      <c r="X177" s="373"/>
      <c r="Y177" s="374"/>
      <c r="Z177" s="35"/>
      <c r="AA177" s="36"/>
    </row>
    <row r="178" spans="1:30" ht="21.75" customHeight="1">
      <c r="A178" s="30"/>
      <c r="B178" s="380"/>
      <c r="C178" s="316" t="s">
        <v>279</v>
      </c>
      <c r="D178" s="317"/>
      <c r="E178" s="320" t="s">
        <v>280</v>
      </c>
      <c r="F178" s="321"/>
      <c r="G178" s="321"/>
      <c r="H178" s="324"/>
      <c r="I178" s="325"/>
      <c r="J178" s="325"/>
      <c r="K178" s="325"/>
      <c r="L178" s="325"/>
      <c r="M178" s="325"/>
      <c r="N178" s="326"/>
      <c r="O178" s="321" t="s">
        <v>281</v>
      </c>
      <c r="P178" s="321"/>
      <c r="Q178" s="321"/>
      <c r="R178" s="330"/>
      <c r="S178" s="331"/>
      <c r="T178" s="331"/>
      <c r="U178" s="331"/>
      <c r="V178" s="331"/>
      <c r="W178" s="331"/>
      <c r="X178" s="331"/>
      <c r="Y178" s="332"/>
      <c r="Z178" s="30"/>
    </row>
    <row r="179" spans="1:30" ht="21.75" customHeight="1">
      <c r="A179" s="30"/>
      <c r="B179" s="380"/>
      <c r="C179" s="316"/>
      <c r="D179" s="317"/>
      <c r="E179" s="322"/>
      <c r="F179" s="323"/>
      <c r="G179" s="323"/>
      <c r="H179" s="327"/>
      <c r="I179" s="328"/>
      <c r="J179" s="328"/>
      <c r="K179" s="328"/>
      <c r="L179" s="328"/>
      <c r="M179" s="328"/>
      <c r="N179" s="329"/>
      <c r="O179" s="323"/>
      <c r="P179" s="323"/>
      <c r="Q179" s="323"/>
      <c r="R179" s="333"/>
      <c r="S179" s="334"/>
      <c r="T179" s="334"/>
      <c r="U179" s="334"/>
      <c r="V179" s="334"/>
      <c r="W179" s="334"/>
      <c r="X179" s="334"/>
      <c r="Y179" s="335"/>
      <c r="Z179" s="30"/>
    </row>
    <row r="180" spans="1:30" ht="21.75" customHeight="1">
      <c r="A180" s="30"/>
      <c r="B180" s="380"/>
      <c r="C180" s="316"/>
      <c r="D180" s="317"/>
      <c r="E180" s="322" t="s">
        <v>282</v>
      </c>
      <c r="F180" s="323"/>
      <c r="G180" s="323"/>
      <c r="H180" s="338"/>
      <c r="I180" s="339"/>
      <c r="J180" s="339"/>
      <c r="K180" s="339"/>
      <c r="L180" s="342" t="s">
        <v>273</v>
      </c>
      <c r="M180" s="342"/>
      <c r="N180" s="343"/>
      <c r="O180" s="323" t="s">
        <v>274</v>
      </c>
      <c r="P180" s="323"/>
      <c r="Q180" s="323"/>
      <c r="R180" s="346"/>
      <c r="S180" s="347"/>
      <c r="T180" s="347"/>
      <c r="U180" s="347"/>
      <c r="V180" s="347"/>
      <c r="W180" s="347"/>
      <c r="X180" s="347"/>
      <c r="Y180" s="348"/>
      <c r="Z180" s="30"/>
    </row>
    <row r="181" spans="1:30" ht="21.75" customHeight="1" thickBot="1">
      <c r="A181" s="30"/>
      <c r="B181" s="381"/>
      <c r="C181" s="318"/>
      <c r="D181" s="319"/>
      <c r="E181" s="336"/>
      <c r="F181" s="337"/>
      <c r="G181" s="337"/>
      <c r="H181" s="340"/>
      <c r="I181" s="341"/>
      <c r="J181" s="341"/>
      <c r="K181" s="341"/>
      <c r="L181" s="344"/>
      <c r="M181" s="344"/>
      <c r="N181" s="345"/>
      <c r="O181" s="337"/>
      <c r="P181" s="337"/>
      <c r="Q181" s="337"/>
      <c r="R181" s="349"/>
      <c r="S181" s="350"/>
      <c r="T181" s="350"/>
      <c r="U181" s="350"/>
      <c r="V181" s="350"/>
      <c r="W181" s="350"/>
      <c r="X181" s="350"/>
      <c r="Y181" s="351"/>
      <c r="Z181" s="30"/>
    </row>
    <row r="182" spans="1:30" ht="7.5" customHeight="1" thickTop="1" thickBot="1">
      <c r="A182" s="30"/>
      <c r="B182" s="41"/>
      <c r="C182" s="42"/>
      <c r="D182" s="42"/>
      <c r="E182" s="42"/>
      <c r="F182" s="42"/>
      <c r="G182" s="43"/>
      <c r="H182" s="43"/>
      <c r="I182" s="43"/>
      <c r="J182" s="43"/>
      <c r="K182" s="43"/>
      <c r="L182" s="43"/>
      <c r="M182" s="43"/>
      <c r="N182" s="43"/>
      <c r="O182" s="43"/>
      <c r="P182" s="43"/>
      <c r="Q182" s="43"/>
      <c r="R182" s="43"/>
      <c r="S182" s="43"/>
      <c r="T182" s="43"/>
      <c r="U182" s="43"/>
      <c r="V182" s="43"/>
      <c r="W182" s="43"/>
      <c r="X182" s="43"/>
      <c r="Y182" s="43"/>
      <c r="AD182" s="44"/>
    </row>
    <row r="183" spans="1:30" ht="21.75" customHeight="1" thickTop="1">
      <c r="A183" s="30"/>
      <c r="B183" s="379" t="s">
        <v>399</v>
      </c>
      <c r="C183" s="382" t="s">
        <v>271</v>
      </c>
      <c r="D183" s="383"/>
      <c r="E183" s="382" t="s">
        <v>284</v>
      </c>
      <c r="F183" s="386"/>
      <c r="G183" s="387"/>
      <c r="H183" s="391"/>
      <c r="I183" s="392"/>
      <c r="J183" s="392"/>
      <c r="K183" s="392"/>
      <c r="L183" s="395" t="s">
        <v>273</v>
      </c>
      <c r="M183" s="395"/>
      <c r="N183" s="396"/>
      <c r="O183" s="399" t="s">
        <v>274</v>
      </c>
      <c r="P183" s="399"/>
      <c r="Q183" s="399"/>
      <c r="R183" s="352"/>
      <c r="S183" s="353"/>
      <c r="T183" s="353"/>
      <c r="U183" s="353"/>
      <c r="V183" s="353"/>
      <c r="W183" s="353"/>
      <c r="X183" s="353"/>
      <c r="Y183" s="354"/>
      <c r="Z183" s="30"/>
    </row>
    <row r="184" spans="1:30" ht="21.75" customHeight="1">
      <c r="A184" s="30"/>
      <c r="B184" s="380"/>
      <c r="C184" s="316"/>
      <c r="D184" s="317"/>
      <c r="E184" s="388"/>
      <c r="F184" s="389"/>
      <c r="G184" s="390"/>
      <c r="H184" s="393"/>
      <c r="I184" s="394"/>
      <c r="J184" s="394"/>
      <c r="K184" s="394"/>
      <c r="L184" s="397"/>
      <c r="M184" s="397"/>
      <c r="N184" s="398"/>
      <c r="O184" s="323"/>
      <c r="P184" s="323"/>
      <c r="Q184" s="323"/>
      <c r="R184" s="333"/>
      <c r="S184" s="334"/>
      <c r="T184" s="334"/>
      <c r="U184" s="334"/>
      <c r="V184" s="334"/>
      <c r="W184" s="334"/>
      <c r="X184" s="334"/>
      <c r="Y184" s="335"/>
      <c r="Z184" s="30"/>
    </row>
    <row r="185" spans="1:30" s="20" customFormat="1" ht="18.75" customHeight="1">
      <c r="A185" s="35"/>
      <c r="B185" s="380"/>
      <c r="C185" s="316"/>
      <c r="D185" s="317"/>
      <c r="E185" s="355" t="s">
        <v>275</v>
      </c>
      <c r="F185" s="356"/>
      <c r="G185" s="357"/>
      <c r="H185" s="361"/>
      <c r="I185" s="362"/>
      <c r="J185" s="362"/>
      <c r="K185" s="362"/>
      <c r="L185" s="362"/>
      <c r="M185" s="362"/>
      <c r="N185" s="401"/>
      <c r="O185" s="402" t="s">
        <v>276</v>
      </c>
      <c r="P185" s="402"/>
      <c r="Q185" s="402"/>
      <c r="R185" s="369" t="s">
        <v>277</v>
      </c>
      <c r="S185" s="369"/>
      <c r="T185" s="369"/>
      <c r="U185" s="369"/>
      <c r="V185" s="369"/>
      <c r="W185" s="369"/>
      <c r="X185" s="369"/>
      <c r="Y185" s="370"/>
      <c r="Z185" s="35"/>
      <c r="AA185" s="36"/>
    </row>
    <row r="186" spans="1:30" s="20" customFormat="1" ht="18.75" customHeight="1">
      <c r="A186" s="35"/>
      <c r="B186" s="380"/>
      <c r="C186" s="316"/>
      <c r="D186" s="317"/>
      <c r="E186" s="358"/>
      <c r="F186" s="359"/>
      <c r="G186" s="360"/>
      <c r="H186" s="365"/>
      <c r="I186" s="366"/>
      <c r="J186" s="366"/>
      <c r="K186" s="366"/>
      <c r="L186" s="366"/>
      <c r="M186" s="366"/>
      <c r="N186" s="367"/>
      <c r="O186" s="368"/>
      <c r="P186" s="368"/>
      <c r="Q186" s="368"/>
      <c r="R186" s="371"/>
      <c r="S186" s="371"/>
      <c r="T186" s="371"/>
      <c r="U186" s="371"/>
      <c r="V186" s="371"/>
      <c r="W186" s="371"/>
      <c r="X186" s="371"/>
      <c r="Y186" s="372"/>
      <c r="Z186" s="35"/>
      <c r="AA186" s="36"/>
    </row>
    <row r="187" spans="1:30" s="20" customFormat="1" ht="18.75" customHeight="1">
      <c r="A187" s="35"/>
      <c r="B187" s="380"/>
      <c r="C187" s="316"/>
      <c r="D187" s="317"/>
      <c r="E187" s="355" t="s">
        <v>278</v>
      </c>
      <c r="F187" s="356"/>
      <c r="G187" s="357"/>
      <c r="H187" s="373"/>
      <c r="I187" s="373"/>
      <c r="J187" s="373"/>
      <c r="K187" s="373"/>
      <c r="L187" s="373"/>
      <c r="M187" s="373"/>
      <c r="N187" s="373"/>
      <c r="O187" s="373"/>
      <c r="P187" s="373"/>
      <c r="Q187" s="373"/>
      <c r="R187" s="373"/>
      <c r="S187" s="373"/>
      <c r="T187" s="373"/>
      <c r="U187" s="373"/>
      <c r="V187" s="373"/>
      <c r="W187" s="373"/>
      <c r="X187" s="373"/>
      <c r="Y187" s="374"/>
      <c r="Z187" s="35"/>
      <c r="AA187" s="36"/>
    </row>
    <row r="188" spans="1:30" s="20" customFormat="1" ht="18.75" customHeight="1" thickBot="1">
      <c r="A188" s="35"/>
      <c r="B188" s="380"/>
      <c r="C188" s="384"/>
      <c r="D188" s="385"/>
      <c r="E188" s="355"/>
      <c r="F188" s="356"/>
      <c r="G188" s="357"/>
      <c r="H188" s="373"/>
      <c r="I188" s="373"/>
      <c r="J188" s="373"/>
      <c r="K188" s="373"/>
      <c r="L188" s="373"/>
      <c r="M188" s="373"/>
      <c r="N188" s="373"/>
      <c r="O188" s="373"/>
      <c r="P188" s="373"/>
      <c r="Q188" s="373"/>
      <c r="R188" s="373"/>
      <c r="S188" s="373"/>
      <c r="T188" s="373"/>
      <c r="U188" s="373"/>
      <c r="V188" s="373"/>
      <c r="W188" s="373"/>
      <c r="X188" s="373"/>
      <c r="Y188" s="374"/>
      <c r="Z188" s="35"/>
      <c r="AA188" s="36"/>
    </row>
    <row r="189" spans="1:30" ht="21.75" customHeight="1">
      <c r="A189" s="30"/>
      <c r="B189" s="380"/>
      <c r="C189" s="316" t="s">
        <v>279</v>
      </c>
      <c r="D189" s="317"/>
      <c r="E189" s="320" t="s">
        <v>280</v>
      </c>
      <c r="F189" s="321"/>
      <c r="G189" s="321"/>
      <c r="H189" s="324"/>
      <c r="I189" s="325"/>
      <c r="J189" s="325"/>
      <c r="K189" s="325"/>
      <c r="L189" s="325"/>
      <c r="M189" s="325"/>
      <c r="N189" s="326"/>
      <c r="O189" s="321" t="s">
        <v>281</v>
      </c>
      <c r="P189" s="321"/>
      <c r="Q189" s="321"/>
      <c r="R189" s="330"/>
      <c r="S189" s="331"/>
      <c r="T189" s="331"/>
      <c r="U189" s="331"/>
      <c r="V189" s="331"/>
      <c r="W189" s="331"/>
      <c r="X189" s="331"/>
      <c r="Y189" s="332"/>
      <c r="Z189" s="30"/>
    </row>
    <row r="190" spans="1:30" ht="21.75" customHeight="1">
      <c r="A190" s="30"/>
      <c r="B190" s="380"/>
      <c r="C190" s="316"/>
      <c r="D190" s="317"/>
      <c r="E190" s="322"/>
      <c r="F190" s="323"/>
      <c r="G190" s="323"/>
      <c r="H190" s="327"/>
      <c r="I190" s="328"/>
      <c r="J190" s="328"/>
      <c r="K190" s="328"/>
      <c r="L190" s="328"/>
      <c r="M190" s="328"/>
      <c r="N190" s="329"/>
      <c r="O190" s="323"/>
      <c r="P190" s="323"/>
      <c r="Q190" s="323"/>
      <c r="R190" s="333"/>
      <c r="S190" s="334"/>
      <c r="T190" s="334"/>
      <c r="U190" s="334"/>
      <c r="V190" s="334"/>
      <c r="W190" s="334"/>
      <c r="X190" s="334"/>
      <c r="Y190" s="335"/>
      <c r="Z190" s="30"/>
    </row>
    <row r="191" spans="1:30" ht="21.75" customHeight="1">
      <c r="A191" s="30"/>
      <c r="B191" s="380"/>
      <c r="C191" s="316"/>
      <c r="D191" s="317"/>
      <c r="E191" s="322" t="s">
        <v>282</v>
      </c>
      <c r="F191" s="323"/>
      <c r="G191" s="323"/>
      <c r="H191" s="338"/>
      <c r="I191" s="339"/>
      <c r="J191" s="339"/>
      <c r="K191" s="339"/>
      <c r="L191" s="342" t="s">
        <v>273</v>
      </c>
      <c r="M191" s="342"/>
      <c r="N191" s="343"/>
      <c r="O191" s="323" t="s">
        <v>274</v>
      </c>
      <c r="P191" s="323"/>
      <c r="Q191" s="323"/>
      <c r="R191" s="346"/>
      <c r="S191" s="347"/>
      <c r="T191" s="347"/>
      <c r="U191" s="347"/>
      <c r="V191" s="347"/>
      <c r="W191" s="347"/>
      <c r="X191" s="347"/>
      <c r="Y191" s="348"/>
      <c r="Z191" s="30"/>
    </row>
    <row r="192" spans="1:30" ht="21.75" customHeight="1" thickBot="1">
      <c r="A192" s="30"/>
      <c r="B192" s="381"/>
      <c r="C192" s="318"/>
      <c r="D192" s="319"/>
      <c r="E192" s="336"/>
      <c r="F192" s="337"/>
      <c r="G192" s="337"/>
      <c r="H192" s="340"/>
      <c r="I192" s="341"/>
      <c r="J192" s="341"/>
      <c r="K192" s="341"/>
      <c r="L192" s="344"/>
      <c r="M192" s="344"/>
      <c r="N192" s="345"/>
      <c r="O192" s="337"/>
      <c r="P192" s="337"/>
      <c r="Q192" s="337"/>
      <c r="R192" s="349"/>
      <c r="S192" s="350"/>
      <c r="T192" s="350"/>
      <c r="U192" s="350"/>
      <c r="V192" s="350"/>
      <c r="W192" s="350"/>
      <c r="X192" s="350"/>
      <c r="Y192" s="351"/>
      <c r="Z192" s="30"/>
    </row>
    <row r="193" spans="1:27" ht="7.5" customHeight="1" thickTop="1" thickBot="1">
      <c r="A193" s="37"/>
      <c r="B193" s="38"/>
      <c r="C193" s="49"/>
      <c r="D193" s="49"/>
      <c r="E193" s="49"/>
      <c r="F193" s="49"/>
      <c r="G193" s="49"/>
      <c r="H193" s="40"/>
      <c r="I193" s="40"/>
      <c r="J193" s="40"/>
      <c r="K193" s="40"/>
      <c r="L193" s="40"/>
      <c r="M193" s="40"/>
      <c r="N193" s="40"/>
      <c r="O193" s="49"/>
      <c r="P193" s="49"/>
      <c r="Q193" s="49"/>
      <c r="R193" s="49"/>
      <c r="S193" s="49"/>
      <c r="T193" s="49"/>
      <c r="U193" s="49"/>
      <c r="V193" s="49"/>
      <c r="W193" s="49"/>
      <c r="X193" s="49"/>
      <c r="Y193" s="49"/>
      <c r="Z193" s="30"/>
    </row>
    <row r="194" spans="1:27" ht="21.75" customHeight="1" thickTop="1">
      <c r="A194" s="30"/>
      <c r="B194" s="379" t="s">
        <v>400</v>
      </c>
      <c r="C194" s="382" t="s">
        <v>271</v>
      </c>
      <c r="D194" s="383"/>
      <c r="E194" s="382" t="s">
        <v>284</v>
      </c>
      <c r="F194" s="386"/>
      <c r="G194" s="387"/>
      <c r="H194" s="391"/>
      <c r="I194" s="392"/>
      <c r="J194" s="392"/>
      <c r="K194" s="392"/>
      <c r="L194" s="395" t="s">
        <v>273</v>
      </c>
      <c r="M194" s="395"/>
      <c r="N194" s="396"/>
      <c r="O194" s="399" t="s">
        <v>274</v>
      </c>
      <c r="P194" s="399"/>
      <c r="Q194" s="399"/>
      <c r="R194" s="352"/>
      <c r="S194" s="353"/>
      <c r="T194" s="353"/>
      <c r="U194" s="353"/>
      <c r="V194" s="353"/>
      <c r="W194" s="353"/>
      <c r="X194" s="353"/>
      <c r="Y194" s="354"/>
      <c r="Z194" s="30"/>
    </row>
    <row r="195" spans="1:27" ht="21.75" customHeight="1">
      <c r="A195" s="30"/>
      <c r="B195" s="380"/>
      <c r="C195" s="316"/>
      <c r="D195" s="317"/>
      <c r="E195" s="388"/>
      <c r="F195" s="389"/>
      <c r="G195" s="390"/>
      <c r="H195" s="393"/>
      <c r="I195" s="394"/>
      <c r="J195" s="394"/>
      <c r="K195" s="394"/>
      <c r="L195" s="397"/>
      <c r="M195" s="397"/>
      <c r="N195" s="398"/>
      <c r="O195" s="323"/>
      <c r="P195" s="323"/>
      <c r="Q195" s="323"/>
      <c r="R195" s="333"/>
      <c r="S195" s="334"/>
      <c r="T195" s="334"/>
      <c r="U195" s="334"/>
      <c r="V195" s="334"/>
      <c r="W195" s="334"/>
      <c r="X195" s="334"/>
      <c r="Y195" s="335"/>
      <c r="Z195" s="30"/>
    </row>
    <row r="196" spans="1:27" s="20" customFormat="1" ht="18.75" customHeight="1">
      <c r="A196" s="35"/>
      <c r="B196" s="380"/>
      <c r="C196" s="316"/>
      <c r="D196" s="317"/>
      <c r="E196" s="355" t="s">
        <v>275</v>
      </c>
      <c r="F196" s="356"/>
      <c r="G196" s="357"/>
      <c r="H196" s="361"/>
      <c r="I196" s="362"/>
      <c r="J196" s="362"/>
      <c r="K196" s="362"/>
      <c r="L196" s="362"/>
      <c r="M196" s="362"/>
      <c r="N196" s="401"/>
      <c r="O196" s="402" t="s">
        <v>276</v>
      </c>
      <c r="P196" s="402"/>
      <c r="Q196" s="402"/>
      <c r="R196" s="369" t="s">
        <v>277</v>
      </c>
      <c r="S196" s="369"/>
      <c r="T196" s="369"/>
      <c r="U196" s="369"/>
      <c r="V196" s="369"/>
      <c r="W196" s="369"/>
      <c r="X196" s="369"/>
      <c r="Y196" s="370"/>
      <c r="Z196" s="35"/>
      <c r="AA196" s="36"/>
    </row>
    <row r="197" spans="1:27" s="20" customFormat="1" ht="18.75" customHeight="1">
      <c r="A197" s="35"/>
      <c r="B197" s="380"/>
      <c r="C197" s="316"/>
      <c r="D197" s="317"/>
      <c r="E197" s="358"/>
      <c r="F197" s="359"/>
      <c r="G197" s="360"/>
      <c r="H197" s="365"/>
      <c r="I197" s="366"/>
      <c r="J197" s="366"/>
      <c r="K197" s="366"/>
      <c r="L197" s="366"/>
      <c r="M197" s="366"/>
      <c r="N197" s="367"/>
      <c r="O197" s="368"/>
      <c r="P197" s="368"/>
      <c r="Q197" s="368"/>
      <c r="R197" s="371"/>
      <c r="S197" s="371"/>
      <c r="T197" s="371"/>
      <c r="U197" s="371"/>
      <c r="V197" s="371"/>
      <c r="W197" s="371"/>
      <c r="X197" s="371"/>
      <c r="Y197" s="372"/>
      <c r="Z197" s="35"/>
      <c r="AA197" s="36"/>
    </row>
    <row r="198" spans="1:27" s="20" customFormat="1" ht="18.75" customHeight="1">
      <c r="A198" s="35"/>
      <c r="B198" s="380"/>
      <c r="C198" s="316"/>
      <c r="D198" s="317"/>
      <c r="E198" s="355" t="s">
        <v>278</v>
      </c>
      <c r="F198" s="356"/>
      <c r="G198" s="357"/>
      <c r="H198" s="373"/>
      <c r="I198" s="373"/>
      <c r="J198" s="373"/>
      <c r="K198" s="373"/>
      <c r="L198" s="373"/>
      <c r="M198" s="373"/>
      <c r="N198" s="373"/>
      <c r="O198" s="373"/>
      <c r="P198" s="373"/>
      <c r="Q198" s="373"/>
      <c r="R198" s="373"/>
      <c r="S198" s="373"/>
      <c r="T198" s="373"/>
      <c r="U198" s="373"/>
      <c r="V198" s="373"/>
      <c r="W198" s="373"/>
      <c r="X198" s="373"/>
      <c r="Y198" s="374"/>
      <c r="Z198" s="35"/>
      <c r="AA198" s="36"/>
    </row>
    <row r="199" spans="1:27" s="20" customFormat="1" ht="18.75" customHeight="1" thickBot="1">
      <c r="A199" s="35"/>
      <c r="B199" s="380"/>
      <c r="C199" s="384"/>
      <c r="D199" s="385"/>
      <c r="E199" s="355"/>
      <c r="F199" s="356"/>
      <c r="G199" s="357"/>
      <c r="H199" s="373"/>
      <c r="I199" s="373"/>
      <c r="J199" s="373"/>
      <c r="K199" s="373"/>
      <c r="L199" s="373"/>
      <c r="M199" s="373"/>
      <c r="N199" s="373"/>
      <c r="O199" s="373"/>
      <c r="P199" s="373"/>
      <c r="Q199" s="373"/>
      <c r="R199" s="373"/>
      <c r="S199" s="373"/>
      <c r="T199" s="373"/>
      <c r="U199" s="373"/>
      <c r="V199" s="373"/>
      <c r="W199" s="373"/>
      <c r="X199" s="373"/>
      <c r="Y199" s="374"/>
      <c r="Z199" s="35"/>
      <c r="AA199" s="36"/>
    </row>
    <row r="200" spans="1:27" ht="21.75" customHeight="1">
      <c r="A200" s="30"/>
      <c r="B200" s="380"/>
      <c r="C200" s="316" t="s">
        <v>279</v>
      </c>
      <c r="D200" s="317"/>
      <c r="E200" s="320" t="s">
        <v>280</v>
      </c>
      <c r="F200" s="321"/>
      <c r="G200" s="321"/>
      <c r="H200" s="324"/>
      <c r="I200" s="325"/>
      <c r="J200" s="325"/>
      <c r="K200" s="325"/>
      <c r="L200" s="325"/>
      <c r="M200" s="325"/>
      <c r="N200" s="326"/>
      <c r="O200" s="321" t="s">
        <v>281</v>
      </c>
      <c r="P200" s="321"/>
      <c r="Q200" s="321"/>
      <c r="R200" s="330"/>
      <c r="S200" s="331"/>
      <c r="T200" s="331"/>
      <c r="U200" s="331"/>
      <c r="V200" s="331"/>
      <c r="W200" s="331"/>
      <c r="X200" s="331"/>
      <c r="Y200" s="332"/>
      <c r="Z200" s="30"/>
    </row>
    <row r="201" spans="1:27" ht="21.75" customHeight="1">
      <c r="A201" s="30"/>
      <c r="B201" s="380"/>
      <c r="C201" s="316"/>
      <c r="D201" s="317"/>
      <c r="E201" s="322"/>
      <c r="F201" s="323"/>
      <c r="G201" s="323"/>
      <c r="H201" s="327"/>
      <c r="I201" s="328"/>
      <c r="J201" s="328"/>
      <c r="K201" s="328"/>
      <c r="L201" s="328"/>
      <c r="M201" s="328"/>
      <c r="N201" s="329"/>
      <c r="O201" s="323"/>
      <c r="P201" s="323"/>
      <c r="Q201" s="323"/>
      <c r="R201" s="333"/>
      <c r="S201" s="334"/>
      <c r="T201" s="334"/>
      <c r="U201" s="334"/>
      <c r="V201" s="334"/>
      <c r="W201" s="334"/>
      <c r="X201" s="334"/>
      <c r="Y201" s="335"/>
      <c r="Z201" s="30"/>
    </row>
    <row r="202" spans="1:27" ht="21.75" customHeight="1">
      <c r="A202" s="30"/>
      <c r="B202" s="380"/>
      <c r="C202" s="316"/>
      <c r="D202" s="317"/>
      <c r="E202" s="322" t="s">
        <v>282</v>
      </c>
      <c r="F202" s="323"/>
      <c r="G202" s="323"/>
      <c r="H202" s="338"/>
      <c r="I202" s="339"/>
      <c r="J202" s="339"/>
      <c r="K202" s="339"/>
      <c r="L202" s="342" t="s">
        <v>273</v>
      </c>
      <c r="M202" s="342"/>
      <c r="N202" s="343"/>
      <c r="O202" s="323" t="s">
        <v>274</v>
      </c>
      <c r="P202" s="323"/>
      <c r="Q202" s="323"/>
      <c r="R202" s="346"/>
      <c r="S202" s="347"/>
      <c r="T202" s="347"/>
      <c r="U202" s="347"/>
      <c r="V202" s="347"/>
      <c r="W202" s="347"/>
      <c r="X202" s="347"/>
      <c r="Y202" s="348"/>
      <c r="Z202" s="30"/>
    </row>
    <row r="203" spans="1:27" ht="21.75" customHeight="1" thickBot="1">
      <c r="A203" s="30"/>
      <c r="B203" s="381"/>
      <c r="C203" s="318"/>
      <c r="D203" s="319"/>
      <c r="E203" s="336"/>
      <c r="F203" s="337"/>
      <c r="G203" s="337"/>
      <c r="H203" s="340"/>
      <c r="I203" s="341"/>
      <c r="J203" s="341"/>
      <c r="K203" s="341"/>
      <c r="L203" s="344"/>
      <c r="M203" s="344"/>
      <c r="N203" s="345"/>
      <c r="O203" s="337"/>
      <c r="P203" s="337"/>
      <c r="Q203" s="337"/>
      <c r="R203" s="349"/>
      <c r="S203" s="350"/>
      <c r="T203" s="350"/>
      <c r="U203" s="350"/>
      <c r="V203" s="350"/>
      <c r="W203" s="350"/>
      <c r="X203" s="350"/>
      <c r="Y203" s="351"/>
      <c r="Z203" s="30"/>
    </row>
    <row r="204" spans="1:27" ht="7.5" customHeight="1" thickTop="1" thickBot="1">
      <c r="A204" s="37"/>
      <c r="B204" s="38"/>
      <c r="C204" s="49"/>
      <c r="D204" s="49"/>
      <c r="E204" s="49"/>
      <c r="F204" s="49"/>
      <c r="G204" s="49"/>
      <c r="H204" s="40"/>
      <c r="I204" s="40"/>
      <c r="J204" s="40"/>
      <c r="K204" s="40"/>
      <c r="L204" s="40"/>
      <c r="M204" s="40"/>
      <c r="N204" s="40"/>
      <c r="O204" s="49"/>
      <c r="P204" s="49"/>
      <c r="Q204" s="49"/>
      <c r="R204" s="49"/>
      <c r="S204" s="49"/>
      <c r="T204" s="49"/>
      <c r="U204" s="49"/>
      <c r="V204" s="49"/>
      <c r="W204" s="49"/>
      <c r="X204" s="49"/>
      <c r="Y204" s="49"/>
      <c r="Z204" s="30"/>
    </row>
    <row r="205" spans="1:27" ht="21.75" customHeight="1" thickTop="1">
      <c r="A205" s="30"/>
      <c r="B205" s="379" t="s">
        <v>401</v>
      </c>
      <c r="C205" s="382" t="s">
        <v>271</v>
      </c>
      <c r="D205" s="383"/>
      <c r="E205" s="382" t="s">
        <v>284</v>
      </c>
      <c r="F205" s="386"/>
      <c r="G205" s="387"/>
      <c r="H205" s="391"/>
      <c r="I205" s="392"/>
      <c r="J205" s="392"/>
      <c r="K205" s="392"/>
      <c r="L205" s="395" t="s">
        <v>273</v>
      </c>
      <c r="M205" s="395"/>
      <c r="N205" s="396"/>
      <c r="O205" s="399" t="s">
        <v>274</v>
      </c>
      <c r="P205" s="399"/>
      <c r="Q205" s="399"/>
      <c r="R205" s="352"/>
      <c r="S205" s="353"/>
      <c r="T205" s="353"/>
      <c r="U205" s="353"/>
      <c r="V205" s="353"/>
      <c r="W205" s="353"/>
      <c r="X205" s="353"/>
      <c r="Y205" s="354"/>
      <c r="Z205" s="30"/>
    </row>
    <row r="206" spans="1:27" ht="21.75" customHeight="1">
      <c r="A206" s="30"/>
      <c r="B206" s="380"/>
      <c r="C206" s="316"/>
      <c r="D206" s="317"/>
      <c r="E206" s="388"/>
      <c r="F206" s="389"/>
      <c r="G206" s="390"/>
      <c r="H206" s="393"/>
      <c r="I206" s="394"/>
      <c r="J206" s="394"/>
      <c r="K206" s="394"/>
      <c r="L206" s="397"/>
      <c r="M206" s="397"/>
      <c r="N206" s="398"/>
      <c r="O206" s="323"/>
      <c r="P206" s="323"/>
      <c r="Q206" s="323"/>
      <c r="R206" s="333"/>
      <c r="S206" s="334"/>
      <c r="T206" s="334"/>
      <c r="U206" s="334"/>
      <c r="V206" s="334"/>
      <c r="W206" s="334"/>
      <c r="X206" s="334"/>
      <c r="Y206" s="335"/>
      <c r="Z206" s="30"/>
    </row>
    <row r="207" spans="1:27" s="20" customFormat="1" ht="18.75" customHeight="1">
      <c r="A207" s="35"/>
      <c r="B207" s="380"/>
      <c r="C207" s="316"/>
      <c r="D207" s="317"/>
      <c r="E207" s="355" t="s">
        <v>275</v>
      </c>
      <c r="F207" s="356"/>
      <c r="G207" s="357"/>
      <c r="H207" s="361"/>
      <c r="I207" s="362"/>
      <c r="J207" s="362"/>
      <c r="K207" s="362"/>
      <c r="L207" s="362"/>
      <c r="M207" s="362"/>
      <c r="N207" s="401"/>
      <c r="O207" s="402" t="s">
        <v>276</v>
      </c>
      <c r="P207" s="402"/>
      <c r="Q207" s="402"/>
      <c r="R207" s="369" t="s">
        <v>277</v>
      </c>
      <c r="S207" s="369"/>
      <c r="T207" s="369"/>
      <c r="U207" s="369"/>
      <c r="V207" s="369"/>
      <c r="W207" s="369"/>
      <c r="X207" s="369"/>
      <c r="Y207" s="370"/>
      <c r="Z207" s="35"/>
      <c r="AA207" s="36"/>
    </row>
    <row r="208" spans="1:27" s="20" customFormat="1" ht="18.75" customHeight="1">
      <c r="A208" s="35"/>
      <c r="B208" s="380"/>
      <c r="C208" s="316"/>
      <c r="D208" s="317"/>
      <c r="E208" s="358"/>
      <c r="F208" s="359"/>
      <c r="G208" s="360"/>
      <c r="H208" s="365"/>
      <c r="I208" s="366"/>
      <c r="J208" s="366"/>
      <c r="K208" s="366"/>
      <c r="L208" s="366"/>
      <c r="M208" s="366"/>
      <c r="N208" s="367"/>
      <c r="O208" s="368"/>
      <c r="P208" s="368"/>
      <c r="Q208" s="368"/>
      <c r="R208" s="371"/>
      <c r="S208" s="371"/>
      <c r="T208" s="371"/>
      <c r="U208" s="371"/>
      <c r="V208" s="371"/>
      <c r="W208" s="371"/>
      <c r="X208" s="371"/>
      <c r="Y208" s="372"/>
      <c r="Z208" s="35"/>
      <c r="AA208" s="36"/>
    </row>
    <row r="209" spans="1:27" s="20" customFormat="1" ht="18.75" customHeight="1">
      <c r="A209" s="35"/>
      <c r="B209" s="380"/>
      <c r="C209" s="316"/>
      <c r="D209" s="317"/>
      <c r="E209" s="355" t="s">
        <v>278</v>
      </c>
      <c r="F209" s="356"/>
      <c r="G209" s="357"/>
      <c r="H209" s="373"/>
      <c r="I209" s="373"/>
      <c r="J209" s="373"/>
      <c r="K209" s="373"/>
      <c r="L209" s="373"/>
      <c r="M209" s="373"/>
      <c r="N209" s="373"/>
      <c r="O209" s="373"/>
      <c r="P209" s="373"/>
      <c r="Q209" s="373"/>
      <c r="R209" s="373"/>
      <c r="S209" s="373"/>
      <c r="T209" s="373"/>
      <c r="U209" s="373"/>
      <c r="V209" s="373"/>
      <c r="W209" s="373"/>
      <c r="X209" s="373"/>
      <c r="Y209" s="374"/>
      <c r="Z209" s="35"/>
      <c r="AA209" s="36"/>
    </row>
    <row r="210" spans="1:27" s="20" customFormat="1" ht="18.75" customHeight="1" thickBot="1">
      <c r="A210" s="35"/>
      <c r="B210" s="380"/>
      <c r="C210" s="384"/>
      <c r="D210" s="385"/>
      <c r="E210" s="355"/>
      <c r="F210" s="356"/>
      <c r="G210" s="357"/>
      <c r="H210" s="373"/>
      <c r="I210" s="373"/>
      <c r="J210" s="373"/>
      <c r="K210" s="373"/>
      <c r="L210" s="373"/>
      <c r="M210" s="373"/>
      <c r="N210" s="373"/>
      <c r="O210" s="373"/>
      <c r="P210" s="373"/>
      <c r="Q210" s="373"/>
      <c r="R210" s="373"/>
      <c r="S210" s="373"/>
      <c r="T210" s="373"/>
      <c r="U210" s="373"/>
      <c r="V210" s="373"/>
      <c r="W210" s="373"/>
      <c r="X210" s="373"/>
      <c r="Y210" s="374"/>
      <c r="Z210" s="35"/>
      <c r="AA210" s="36"/>
    </row>
    <row r="211" spans="1:27" ht="21.75" customHeight="1">
      <c r="A211" s="30"/>
      <c r="B211" s="380"/>
      <c r="C211" s="316" t="s">
        <v>279</v>
      </c>
      <c r="D211" s="317"/>
      <c r="E211" s="320" t="s">
        <v>280</v>
      </c>
      <c r="F211" s="321"/>
      <c r="G211" s="321"/>
      <c r="H211" s="324"/>
      <c r="I211" s="325"/>
      <c r="J211" s="325"/>
      <c r="K211" s="325"/>
      <c r="L211" s="325"/>
      <c r="M211" s="325"/>
      <c r="N211" s="326"/>
      <c r="O211" s="321" t="s">
        <v>281</v>
      </c>
      <c r="P211" s="321"/>
      <c r="Q211" s="321"/>
      <c r="R211" s="330"/>
      <c r="S211" s="331"/>
      <c r="T211" s="331"/>
      <c r="U211" s="331"/>
      <c r="V211" s="331"/>
      <c r="W211" s="331"/>
      <c r="X211" s="331"/>
      <c r="Y211" s="332"/>
      <c r="Z211" s="30"/>
    </row>
    <row r="212" spans="1:27" ht="21.75" customHeight="1">
      <c r="A212" s="30"/>
      <c r="B212" s="380"/>
      <c r="C212" s="316"/>
      <c r="D212" s="317"/>
      <c r="E212" s="322"/>
      <c r="F212" s="323"/>
      <c r="G212" s="323"/>
      <c r="H212" s="327"/>
      <c r="I212" s="328"/>
      <c r="J212" s="328"/>
      <c r="K212" s="328"/>
      <c r="L212" s="328"/>
      <c r="M212" s="328"/>
      <c r="N212" s="329"/>
      <c r="O212" s="323"/>
      <c r="P212" s="323"/>
      <c r="Q212" s="323"/>
      <c r="R212" s="333"/>
      <c r="S212" s="334"/>
      <c r="T212" s="334"/>
      <c r="U212" s="334"/>
      <c r="V212" s="334"/>
      <c r="W212" s="334"/>
      <c r="X212" s="334"/>
      <c r="Y212" s="335"/>
      <c r="Z212" s="30"/>
    </row>
    <row r="213" spans="1:27" ht="21.75" customHeight="1">
      <c r="A213" s="30"/>
      <c r="B213" s="380"/>
      <c r="C213" s="316"/>
      <c r="D213" s="317"/>
      <c r="E213" s="322" t="s">
        <v>282</v>
      </c>
      <c r="F213" s="323"/>
      <c r="G213" s="323"/>
      <c r="H213" s="338"/>
      <c r="I213" s="339"/>
      <c r="J213" s="339"/>
      <c r="K213" s="339"/>
      <c r="L213" s="342" t="s">
        <v>273</v>
      </c>
      <c r="M213" s="342"/>
      <c r="N213" s="343"/>
      <c r="O213" s="323" t="s">
        <v>274</v>
      </c>
      <c r="P213" s="323"/>
      <c r="Q213" s="323"/>
      <c r="R213" s="346"/>
      <c r="S213" s="347"/>
      <c r="T213" s="347"/>
      <c r="U213" s="347"/>
      <c r="V213" s="347"/>
      <c r="W213" s="347"/>
      <c r="X213" s="347"/>
      <c r="Y213" s="348"/>
      <c r="Z213" s="30"/>
    </row>
    <row r="214" spans="1:27" ht="21.75" customHeight="1" thickBot="1">
      <c r="A214" s="30"/>
      <c r="B214" s="381"/>
      <c r="C214" s="318"/>
      <c r="D214" s="319"/>
      <c r="E214" s="336"/>
      <c r="F214" s="337"/>
      <c r="G214" s="337"/>
      <c r="H214" s="340"/>
      <c r="I214" s="341"/>
      <c r="J214" s="341"/>
      <c r="K214" s="341"/>
      <c r="L214" s="344"/>
      <c r="M214" s="344"/>
      <c r="N214" s="345"/>
      <c r="O214" s="337"/>
      <c r="P214" s="337"/>
      <c r="Q214" s="337"/>
      <c r="R214" s="349"/>
      <c r="S214" s="350"/>
      <c r="T214" s="350"/>
      <c r="U214" s="350"/>
      <c r="V214" s="350"/>
      <c r="W214" s="350"/>
      <c r="X214" s="350"/>
      <c r="Y214" s="351"/>
      <c r="Z214" s="30"/>
    </row>
    <row r="215" spans="1:27" ht="14.25" thickTop="1"/>
  </sheetData>
  <sheetProtection formatCells="0"/>
  <mergeCells count="439">
    <mergeCell ref="B205:B214"/>
    <mergeCell ref="C205:D210"/>
    <mergeCell ref="E205:G206"/>
    <mergeCell ref="H205:K206"/>
    <mergeCell ref="L205:N206"/>
    <mergeCell ref="O205:Q206"/>
    <mergeCell ref="R205:Y206"/>
    <mergeCell ref="E207:G208"/>
    <mergeCell ref="H207:N208"/>
    <mergeCell ref="O207:Q208"/>
    <mergeCell ref="R207:Y208"/>
    <mergeCell ref="E209:G210"/>
    <mergeCell ref="H209:Y210"/>
    <mergeCell ref="C211:D214"/>
    <mergeCell ref="E211:G212"/>
    <mergeCell ref="H211:N212"/>
    <mergeCell ref="O211:Q212"/>
    <mergeCell ref="R211:Y212"/>
    <mergeCell ref="E213:G214"/>
    <mergeCell ref="H213:K214"/>
    <mergeCell ref="L213:N214"/>
    <mergeCell ref="O213:Q214"/>
    <mergeCell ref="R213:Y214"/>
    <mergeCell ref="B194:B203"/>
    <mergeCell ref="C194:D199"/>
    <mergeCell ref="E194:G195"/>
    <mergeCell ref="H194:K195"/>
    <mergeCell ref="L194:N195"/>
    <mergeCell ref="O194:Q195"/>
    <mergeCell ref="R194:Y195"/>
    <mergeCell ref="E196:G197"/>
    <mergeCell ref="H196:N197"/>
    <mergeCell ref="O196:Q197"/>
    <mergeCell ref="R196:Y197"/>
    <mergeCell ref="E198:G199"/>
    <mergeCell ref="H198:Y199"/>
    <mergeCell ref="C200:D203"/>
    <mergeCell ref="E200:G201"/>
    <mergeCell ref="H200:N201"/>
    <mergeCell ref="O200:Q201"/>
    <mergeCell ref="R200:Y201"/>
    <mergeCell ref="E202:G203"/>
    <mergeCell ref="H202:K203"/>
    <mergeCell ref="L202:N203"/>
    <mergeCell ref="O202:Q203"/>
    <mergeCell ref="R202:Y203"/>
    <mergeCell ref="B183:B192"/>
    <mergeCell ref="C183:D188"/>
    <mergeCell ref="E183:G184"/>
    <mergeCell ref="H183:K184"/>
    <mergeCell ref="L183:N184"/>
    <mergeCell ref="O183:Q184"/>
    <mergeCell ref="R183:Y184"/>
    <mergeCell ref="E185:G186"/>
    <mergeCell ref="H185:N186"/>
    <mergeCell ref="O185:Q186"/>
    <mergeCell ref="R185:Y186"/>
    <mergeCell ref="E187:G188"/>
    <mergeCell ref="H187:Y188"/>
    <mergeCell ref="C189:D192"/>
    <mergeCell ref="E189:G190"/>
    <mergeCell ref="H189:N190"/>
    <mergeCell ref="O189:Q190"/>
    <mergeCell ref="R189:Y190"/>
    <mergeCell ref="E191:G192"/>
    <mergeCell ref="H191:K192"/>
    <mergeCell ref="L191:N192"/>
    <mergeCell ref="O191:Q192"/>
    <mergeCell ref="R191:Y192"/>
    <mergeCell ref="B172:B181"/>
    <mergeCell ref="C172:D177"/>
    <mergeCell ref="E172:G173"/>
    <mergeCell ref="H172:K173"/>
    <mergeCell ref="L172:N173"/>
    <mergeCell ref="O172:Q173"/>
    <mergeCell ref="R172:Y173"/>
    <mergeCell ref="E174:G175"/>
    <mergeCell ref="H174:N175"/>
    <mergeCell ref="O174:Q175"/>
    <mergeCell ref="R174:Y175"/>
    <mergeCell ref="E176:G177"/>
    <mergeCell ref="H176:Y177"/>
    <mergeCell ref="C178:D181"/>
    <mergeCell ref="E178:G179"/>
    <mergeCell ref="H178:N179"/>
    <mergeCell ref="O178:Q179"/>
    <mergeCell ref="R178:Y179"/>
    <mergeCell ref="E180:G181"/>
    <mergeCell ref="H180:K181"/>
    <mergeCell ref="L180:N181"/>
    <mergeCell ref="O180:Q181"/>
    <mergeCell ref="R180:Y181"/>
    <mergeCell ref="B161:B170"/>
    <mergeCell ref="C161:D166"/>
    <mergeCell ref="E161:G162"/>
    <mergeCell ref="H161:K162"/>
    <mergeCell ref="L161:N162"/>
    <mergeCell ref="O161:Q162"/>
    <mergeCell ref="R161:Y162"/>
    <mergeCell ref="E163:G164"/>
    <mergeCell ref="H163:N164"/>
    <mergeCell ref="O163:Q164"/>
    <mergeCell ref="R163:Y164"/>
    <mergeCell ref="E165:G166"/>
    <mergeCell ref="H165:Y166"/>
    <mergeCell ref="C167:D170"/>
    <mergeCell ref="E167:G168"/>
    <mergeCell ref="H167:N168"/>
    <mergeCell ref="O167:Q168"/>
    <mergeCell ref="R167:Y168"/>
    <mergeCell ref="E169:G170"/>
    <mergeCell ref="H169:K170"/>
    <mergeCell ref="L169:N170"/>
    <mergeCell ref="O169:Q170"/>
    <mergeCell ref="R169:Y170"/>
    <mergeCell ref="B150:B159"/>
    <mergeCell ref="C150:D155"/>
    <mergeCell ref="E150:G151"/>
    <mergeCell ref="H150:K151"/>
    <mergeCell ref="L150:N151"/>
    <mergeCell ref="O150:Q151"/>
    <mergeCell ref="R150:Y151"/>
    <mergeCell ref="E152:G153"/>
    <mergeCell ref="H152:N153"/>
    <mergeCell ref="O152:Q153"/>
    <mergeCell ref="R152:Y153"/>
    <mergeCell ref="E154:G155"/>
    <mergeCell ref="H154:Y155"/>
    <mergeCell ref="C156:D159"/>
    <mergeCell ref="E156:G157"/>
    <mergeCell ref="H156:N157"/>
    <mergeCell ref="O156:Q157"/>
    <mergeCell ref="R156:Y157"/>
    <mergeCell ref="E158:G159"/>
    <mergeCell ref="H158:K159"/>
    <mergeCell ref="L158:N159"/>
    <mergeCell ref="O158:Q159"/>
    <mergeCell ref="R158:Y159"/>
    <mergeCell ref="B139:B148"/>
    <mergeCell ref="C139:D144"/>
    <mergeCell ref="E139:G140"/>
    <mergeCell ref="H139:K140"/>
    <mergeCell ref="L139:N140"/>
    <mergeCell ref="O139:Q140"/>
    <mergeCell ref="R139:Y140"/>
    <mergeCell ref="E141:G142"/>
    <mergeCell ref="H141:N142"/>
    <mergeCell ref="O141:Q142"/>
    <mergeCell ref="R141:Y142"/>
    <mergeCell ref="E143:G144"/>
    <mergeCell ref="H143:Y144"/>
    <mergeCell ref="C145:D148"/>
    <mergeCell ref="E145:G146"/>
    <mergeCell ref="H145:N146"/>
    <mergeCell ref="O145:Q146"/>
    <mergeCell ref="R145:Y146"/>
    <mergeCell ref="E147:G148"/>
    <mergeCell ref="H147:K148"/>
    <mergeCell ref="L147:N148"/>
    <mergeCell ref="O147:Q148"/>
    <mergeCell ref="R147:Y148"/>
    <mergeCell ref="B128:B137"/>
    <mergeCell ref="C128:D133"/>
    <mergeCell ref="E128:G129"/>
    <mergeCell ref="H128:K129"/>
    <mergeCell ref="L128:N129"/>
    <mergeCell ref="O128:Q129"/>
    <mergeCell ref="R128:Y129"/>
    <mergeCell ref="E130:G131"/>
    <mergeCell ref="H130:N131"/>
    <mergeCell ref="O130:Q131"/>
    <mergeCell ref="R130:Y131"/>
    <mergeCell ref="E132:G133"/>
    <mergeCell ref="H132:Y133"/>
    <mergeCell ref="C134:D137"/>
    <mergeCell ref="E134:G135"/>
    <mergeCell ref="H134:N135"/>
    <mergeCell ref="O134:Q135"/>
    <mergeCell ref="R134:Y135"/>
    <mergeCell ref="E136:G137"/>
    <mergeCell ref="H136:K137"/>
    <mergeCell ref="L136:N137"/>
    <mergeCell ref="O136:Q137"/>
    <mergeCell ref="R136:Y137"/>
    <mergeCell ref="B117:B126"/>
    <mergeCell ref="C117:D122"/>
    <mergeCell ref="E117:G118"/>
    <mergeCell ref="H117:K118"/>
    <mergeCell ref="L117:N118"/>
    <mergeCell ref="O117:Q118"/>
    <mergeCell ref="R117:Y118"/>
    <mergeCell ref="E119:G120"/>
    <mergeCell ref="H119:N120"/>
    <mergeCell ref="O119:Q120"/>
    <mergeCell ref="R119:Y120"/>
    <mergeCell ref="E121:G122"/>
    <mergeCell ref="H121:Y122"/>
    <mergeCell ref="C123:D126"/>
    <mergeCell ref="E123:G124"/>
    <mergeCell ref="H123:N124"/>
    <mergeCell ref="O123:Q124"/>
    <mergeCell ref="R123:Y124"/>
    <mergeCell ref="E125:G126"/>
    <mergeCell ref="H125:K126"/>
    <mergeCell ref="L125:N126"/>
    <mergeCell ref="O125:Q126"/>
    <mergeCell ref="R125:Y126"/>
    <mergeCell ref="B106:B115"/>
    <mergeCell ref="C106:D111"/>
    <mergeCell ref="E106:G107"/>
    <mergeCell ref="H106:K107"/>
    <mergeCell ref="L106:N107"/>
    <mergeCell ref="O106:Q107"/>
    <mergeCell ref="R106:Y107"/>
    <mergeCell ref="E108:G109"/>
    <mergeCell ref="H108:N109"/>
    <mergeCell ref="O108:Q109"/>
    <mergeCell ref="R108:Y109"/>
    <mergeCell ref="E110:G111"/>
    <mergeCell ref="H110:Y111"/>
    <mergeCell ref="C112:D115"/>
    <mergeCell ref="E112:G113"/>
    <mergeCell ref="H112:N113"/>
    <mergeCell ref="O112:Q113"/>
    <mergeCell ref="R112:Y113"/>
    <mergeCell ref="E114:G115"/>
    <mergeCell ref="H114:K115"/>
    <mergeCell ref="L114:N115"/>
    <mergeCell ref="O114:Q115"/>
    <mergeCell ref="R114:Y115"/>
    <mergeCell ref="B18:B27"/>
    <mergeCell ref="C18:D23"/>
    <mergeCell ref="E18:G19"/>
    <mergeCell ref="H18:K19"/>
    <mergeCell ref="L18:N19"/>
    <mergeCell ref="O18:Q19"/>
    <mergeCell ref="C24:D27"/>
    <mergeCell ref="E24:G25"/>
    <mergeCell ref="H24:N25"/>
    <mergeCell ref="O24:Q25"/>
    <mergeCell ref="R24:Y25"/>
    <mergeCell ref="E26:G27"/>
    <mergeCell ref="H26:K27"/>
    <mergeCell ref="L26:N27"/>
    <mergeCell ref="O26:Q27"/>
    <mergeCell ref="R26:Y27"/>
    <mergeCell ref="R18:Y19"/>
    <mergeCell ref="E20:G21"/>
    <mergeCell ref="H20:N21"/>
    <mergeCell ref="O20:Q21"/>
    <mergeCell ref="R20:Y21"/>
    <mergeCell ref="E22:G23"/>
    <mergeCell ref="H22:Y23"/>
    <mergeCell ref="B29:B38"/>
    <mergeCell ref="C29:D34"/>
    <mergeCell ref="E29:G30"/>
    <mergeCell ref="H29:K30"/>
    <mergeCell ref="L29:N30"/>
    <mergeCell ref="O29:Q30"/>
    <mergeCell ref="C35:D38"/>
    <mergeCell ref="E35:G36"/>
    <mergeCell ref="H35:N36"/>
    <mergeCell ref="O35:Q36"/>
    <mergeCell ref="R35:Y36"/>
    <mergeCell ref="E37:G38"/>
    <mergeCell ref="H37:K38"/>
    <mergeCell ref="L37:N38"/>
    <mergeCell ref="O37:Q38"/>
    <mergeCell ref="R37:Y38"/>
    <mergeCell ref="R29:Y30"/>
    <mergeCell ref="E31:G32"/>
    <mergeCell ref="H31:N32"/>
    <mergeCell ref="O31:Q32"/>
    <mergeCell ref="R31:Y32"/>
    <mergeCell ref="E33:G34"/>
    <mergeCell ref="H33:Y34"/>
    <mergeCell ref="B40:B49"/>
    <mergeCell ref="C40:D45"/>
    <mergeCell ref="E40:G41"/>
    <mergeCell ref="H40:K41"/>
    <mergeCell ref="L40:N41"/>
    <mergeCell ref="O40:Q41"/>
    <mergeCell ref="C46:D49"/>
    <mergeCell ref="E46:G47"/>
    <mergeCell ref="H46:N47"/>
    <mergeCell ref="O46:Q47"/>
    <mergeCell ref="R46:Y47"/>
    <mergeCell ref="E48:G49"/>
    <mergeCell ref="H48:K49"/>
    <mergeCell ref="L48:N49"/>
    <mergeCell ref="O48:Q49"/>
    <mergeCell ref="R48:Y49"/>
    <mergeCell ref="R40:Y41"/>
    <mergeCell ref="E42:G43"/>
    <mergeCell ref="H42:N43"/>
    <mergeCell ref="O42:Q43"/>
    <mergeCell ref="R42:Y43"/>
    <mergeCell ref="E44:G45"/>
    <mergeCell ref="H44:Y45"/>
    <mergeCell ref="B51:B60"/>
    <mergeCell ref="C51:D56"/>
    <mergeCell ref="E51:G52"/>
    <mergeCell ref="H51:K52"/>
    <mergeCell ref="L51:N52"/>
    <mergeCell ref="O51:Q52"/>
    <mergeCell ref="C57:D60"/>
    <mergeCell ref="E57:G58"/>
    <mergeCell ref="H57:N58"/>
    <mergeCell ref="O57:Q58"/>
    <mergeCell ref="R57:Y58"/>
    <mergeCell ref="E59:G60"/>
    <mergeCell ref="H59:K60"/>
    <mergeCell ref="L59:N60"/>
    <mergeCell ref="O59:Q60"/>
    <mergeCell ref="R59:Y60"/>
    <mergeCell ref="R51:Y52"/>
    <mergeCell ref="E53:G54"/>
    <mergeCell ref="H53:N54"/>
    <mergeCell ref="O53:Q54"/>
    <mergeCell ref="R53:Y54"/>
    <mergeCell ref="E55:G56"/>
    <mergeCell ref="H55:Y56"/>
    <mergeCell ref="B62:B71"/>
    <mergeCell ref="C62:D67"/>
    <mergeCell ref="E62:G63"/>
    <mergeCell ref="H62:K63"/>
    <mergeCell ref="L62:N63"/>
    <mergeCell ref="O62:Q63"/>
    <mergeCell ref="C68:D71"/>
    <mergeCell ref="E68:G69"/>
    <mergeCell ref="H68:N69"/>
    <mergeCell ref="O68:Q69"/>
    <mergeCell ref="R68:Y69"/>
    <mergeCell ref="E70:G71"/>
    <mergeCell ref="H70:K71"/>
    <mergeCell ref="L70:N71"/>
    <mergeCell ref="O70:Q71"/>
    <mergeCell ref="R70:Y71"/>
    <mergeCell ref="R62:Y63"/>
    <mergeCell ref="E64:G65"/>
    <mergeCell ref="H64:N65"/>
    <mergeCell ref="O64:Q65"/>
    <mergeCell ref="R64:Y65"/>
    <mergeCell ref="E66:G67"/>
    <mergeCell ref="H66:Y67"/>
    <mergeCell ref="B73:B82"/>
    <mergeCell ref="C73:D78"/>
    <mergeCell ref="E73:G74"/>
    <mergeCell ref="H73:K74"/>
    <mergeCell ref="L73:N74"/>
    <mergeCell ref="O73:Q74"/>
    <mergeCell ref="C79:D82"/>
    <mergeCell ref="E79:G80"/>
    <mergeCell ref="H79:N80"/>
    <mergeCell ref="O79:Q80"/>
    <mergeCell ref="R79:Y80"/>
    <mergeCell ref="E81:G82"/>
    <mergeCell ref="H81:K82"/>
    <mergeCell ref="L81:N82"/>
    <mergeCell ref="O81:Q82"/>
    <mergeCell ref="R81:Y82"/>
    <mergeCell ref="R73:Y74"/>
    <mergeCell ref="E75:G76"/>
    <mergeCell ref="H75:N76"/>
    <mergeCell ref="O75:Q76"/>
    <mergeCell ref="R75:Y76"/>
    <mergeCell ref="E77:G78"/>
    <mergeCell ref="H77:Y78"/>
    <mergeCell ref="R84:Y85"/>
    <mergeCell ref="E86:G87"/>
    <mergeCell ref="H86:N87"/>
    <mergeCell ref="O86:Q87"/>
    <mergeCell ref="R86:Y87"/>
    <mergeCell ref="E88:G89"/>
    <mergeCell ref="H88:Y89"/>
    <mergeCell ref="B84:B93"/>
    <mergeCell ref="C84:D89"/>
    <mergeCell ref="E84:G85"/>
    <mergeCell ref="H84:K85"/>
    <mergeCell ref="L84:N85"/>
    <mergeCell ref="O84:Q85"/>
    <mergeCell ref="C90:D93"/>
    <mergeCell ref="E90:G91"/>
    <mergeCell ref="H90:N91"/>
    <mergeCell ref="O90:Q91"/>
    <mergeCell ref="O95:Q96"/>
    <mergeCell ref="C101:D104"/>
    <mergeCell ref="E101:G102"/>
    <mergeCell ref="H101:N102"/>
    <mergeCell ref="O101:Q102"/>
    <mergeCell ref="R90:Y91"/>
    <mergeCell ref="E92:G93"/>
    <mergeCell ref="H92:K93"/>
    <mergeCell ref="L92:N93"/>
    <mergeCell ref="O92:Q93"/>
    <mergeCell ref="R92:Y93"/>
    <mergeCell ref="B7:B16"/>
    <mergeCell ref="C7:D12"/>
    <mergeCell ref="E7:G8"/>
    <mergeCell ref="H7:K8"/>
    <mergeCell ref="L7:N8"/>
    <mergeCell ref="O7:Q8"/>
    <mergeCell ref="R101:Y102"/>
    <mergeCell ref="E103:G104"/>
    <mergeCell ref="H103:K104"/>
    <mergeCell ref="L103:N104"/>
    <mergeCell ref="O103:Q104"/>
    <mergeCell ref="R103:Y104"/>
    <mergeCell ref="R95:Y96"/>
    <mergeCell ref="E97:G98"/>
    <mergeCell ref="H97:N98"/>
    <mergeCell ref="O97:Q98"/>
    <mergeCell ref="R97:Y98"/>
    <mergeCell ref="E99:G100"/>
    <mergeCell ref="H99:Y100"/>
    <mergeCell ref="B95:B104"/>
    <mergeCell ref="C95:D100"/>
    <mergeCell ref="E95:G96"/>
    <mergeCell ref="H95:K96"/>
    <mergeCell ref="L95:N96"/>
    <mergeCell ref="R7:Y8"/>
    <mergeCell ref="E9:G10"/>
    <mergeCell ref="H9:N10"/>
    <mergeCell ref="O9:Q10"/>
    <mergeCell ref="R9:Y10"/>
    <mergeCell ref="E11:G12"/>
    <mergeCell ref="H11:Y12"/>
    <mergeCell ref="T3:U4"/>
    <mergeCell ref="V3:Y4"/>
    <mergeCell ref="C13:D16"/>
    <mergeCell ref="E13:G14"/>
    <mergeCell ref="H13:N14"/>
    <mergeCell ref="O13:Q14"/>
    <mergeCell ref="R13:Y14"/>
    <mergeCell ref="E15:G16"/>
    <mergeCell ref="H15:K16"/>
    <mergeCell ref="L15:N16"/>
    <mergeCell ref="O15:Q16"/>
    <mergeCell ref="R15:Y16"/>
  </mergeCells>
  <phoneticPr fontId="18"/>
  <printOptions horizontalCentered="1" verticalCentered="1"/>
  <pageMargins left="0" right="0" top="0.11811023622047245" bottom="0.3" header="0" footer="0.49"/>
  <pageSetup paperSize="9" scale="4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J42"/>
  <sheetViews>
    <sheetView showGridLines="0" view="pageBreakPreview" topLeftCell="A7" zoomScale="55" zoomScaleNormal="100" zoomScaleSheetLayoutView="55" workbookViewId="0">
      <selection activeCell="H19" sqref="H19"/>
    </sheetView>
  </sheetViews>
  <sheetFormatPr defaultRowHeight="20.100000000000001" customHeight="1"/>
  <cols>
    <col min="1" max="1" width="0.875" style="84" customWidth="1"/>
    <col min="2" max="2" width="5.5" style="84" customWidth="1"/>
    <col min="3" max="3" width="12.625" style="84" customWidth="1"/>
    <col min="4" max="4" width="20.625" style="84" customWidth="1"/>
    <col min="5" max="5" width="26" style="84" customWidth="1"/>
    <col min="6" max="7" width="6.625" style="84" customWidth="1"/>
    <col min="8" max="8" width="8.125" style="84" customWidth="1"/>
    <col min="9" max="9" width="8.25" style="84" customWidth="1"/>
    <col min="10" max="10" width="6.75" style="84" customWidth="1"/>
    <col min="11" max="11" width="41.375" style="84" customWidth="1"/>
    <col min="12" max="12" width="4.5" style="84" customWidth="1"/>
    <col min="13" max="13" width="24.375" style="84" customWidth="1"/>
    <col min="14" max="14" width="0.875" style="84" customWidth="1"/>
    <col min="15" max="31" width="9" style="84"/>
    <col min="32" max="32" width="9" style="85"/>
    <col min="33" max="16384" width="9" style="84"/>
  </cols>
  <sheetData>
    <row r="1" spans="2:36" ht="20.100000000000001" customHeight="1">
      <c r="B1" s="154" t="s">
        <v>91</v>
      </c>
      <c r="C1" s="152"/>
      <c r="D1" s="152"/>
      <c r="E1" s="153"/>
      <c r="F1" s="152"/>
      <c r="G1" s="152"/>
      <c r="H1" s="152"/>
      <c r="I1" s="152"/>
      <c r="J1" s="152"/>
      <c r="K1" s="152"/>
      <c r="L1" s="152"/>
      <c r="M1" s="152"/>
      <c r="N1" s="151" t="s">
        <v>434</v>
      </c>
      <c r="W1" s="85" t="s">
        <v>431</v>
      </c>
      <c r="X1" s="85" t="s">
        <v>430</v>
      </c>
      <c r="Y1" s="85" t="s">
        <v>429</v>
      </c>
      <c r="Z1" s="85" t="s">
        <v>428</v>
      </c>
      <c r="AA1" s="85" t="s">
        <v>427</v>
      </c>
      <c r="AB1" s="85" t="s">
        <v>426</v>
      </c>
      <c r="AF1" s="85" t="s">
        <v>425</v>
      </c>
    </row>
    <row r="2" spans="2:36" ht="23.25" customHeight="1">
      <c r="C2" s="150"/>
      <c r="D2" s="150"/>
      <c r="K2" s="130"/>
      <c r="L2" s="130"/>
      <c r="M2" s="136"/>
      <c r="R2" s="136"/>
      <c r="S2" s="136"/>
      <c r="T2" s="136"/>
      <c r="U2" s="136"/>
      <c r="W2" s="85">
        <v>115</v>
      </c>
      <c r="X2" s="85">
        <v>80</v>
      </c>
      <c r="Y2" s="85">
        <v>61.2</v>
      </c>
      <c r="Z2" s="85">
        <v>57</v>
      </c>
      <c r="AA2" s="85"/>
      <c r="AB2" s="85"/>
      <c r="AF2" s="85">
        <v>230</v>
      </c>
      <c r="AJ2" s="85"/>
    </row>
    <row r="3" spans="2:36" ht="20.25" customHeight="1">
      <c r="B3" s="138" t="s">
        <v>92</v>
      </c>
      <c r="C3" s="150"/>
      <c r="D3" s="150"/>
      <c r="H3" s="138" t="s">
        <v>93</v>
      </c>
      <c r="I3" s="138"/>
      <c r="J3" s="149"/>
      <c r="K3" s="149"/>
      <c r="L3" s="130"/>
      <c r="M3" s="136"/>
      <c r="W3" s="85">
        <v>230</v>
      </c>
      <c r="X3" s="85">
        <v>160</v>
      </c>
      <c r="Y3" s="85">
        <v>61</v>
      </c>
      <c r="Z3" s="85"/>
      <c r="AA3" s="85"/>
      <c r="AB3" s="85"/>
      <c r="AF3" s="85">
        <v>229</v>
      </c>
      <c r="AH3" s="85"/>
      <c r="AJ3" s="85"/>
    </row>
    <row r="4" spans="2:36" s="130" customFormat="1" ht="29.1" customHeight="1">
      <c r="B4" s="135" t="s">
        <v>94</v>
      </c>
      <c r="C4" s="85"/>
      <c r="D4" s="404" t="s">
        <v>424</v>
      </c>
      <c r="E4" s="404"/>
      <c r="F4" s="404"/>
      <c r="G4" s="404"/>
      <c r="H4" s="135" t="s">
        <v>95</v>
      </c>
      <c r="I4" s="135"/>
      <c r="J4" s="85"/>
      <c r="K4" s="448"/>
      <c r="L4" s="448"/>
      <c r="M4" s="448"/>
      <c r="R4" s="85"/>
      <c r="T4" s="85"/>
      <c r="U4" s="85"/>
      <c r="W4" s="85"/>
      <c r="X4" s="85"/>
      <c r="Y4" s="85"/>
      <c r="Z4" s="85"/>
      <c r="AA4" s="85"/>
      <c r="AB4" s="85"/>
      <c r="AC4" s="130" t="s">
        <v>96</v>
      </c>
      <c r="AD4" s="130" t="s">
        <v>97</v>
      </c>
      <c r="AE4" s="130" t="s">
        <v>98</v>
      </c>
      <c r="AF4" s="85">
        <v>228</v>
      </c>
      <c r="AH4" s="85"/>
      <c r="AJ4" s="85"/>
    </row>
    <row r="5" spans="2:36" s="130" customFormat="1" ht="36" customHeight="1">
      <c r="B5" s="135" t="s">
        <v>99</v>
      </c>
      <c r="C5" s="85"/>
      <c r="D5" s="148" t="s">
        <v>423</v>
      </c>
      <c r="E5" s="147"/>
      <c r="F5" s="135"/>
      <c r="G5" s="135"/>
      <c r="H5" s="135" t="s">
        <v>100</v>
      </c>
      <c r="I5" s="135"/>
      <c r="J5" s="85"/>
      <c r="K5" s="449" t="s">
        <v>101</v>
      </c>
      <c r="L5" s="450"/>
      <c r="M5" s="450"/>
      <c r="W5" s="85"/>
      <c r="X5" s="85"/>
      <c r="Y5" s="85">
        <v>1</v>
      </c>
      <c r="Z5" s="85">
        <v>1</v>
      </c>
      <c r="AA5" s="85"/>
      <c r="AC5" s="85">
        <v>0.5</v>
      </c>
      <c r="AD5" s="85">
        <v>0.2</v>
      </c>
      <c r="AE5" s="85">
        <v>300</v>
      </c>
      <c r="AF5" s="85">
        <v>227</v>
      </c>
      <c r="AH5" s="85"/>
      <c r="AJ5" s="85"/>
    </row>
    <row r="6" spans="2:36" s="130" customFormat="1" ht="33.75" customHeight="1">
      <c r="B6" s="135"/>
      <c r="C6" s="85"/>
      <c r="D6" s="448"/>
      <c r="E6" s="448"/>
      <c r="F6" s="448"/>
      <c r="G6" s="448"/>
      <c r="H6" s="135" t="s">
        <v>422</v>
      </c>
      <c r="V6" s="136"/>
      <c r="W6" s="137"/>
      <c r="X6" s="137"/>
      <c r="Y6" s="146">
        <v>0.5</v>
      </c>
      <c r="Z6" s="85">
        <v>0.5</v>
      </c>
      <c r="AA6" s="85"/>
      <c r="AC6" s="85"/>
      <c r="AD6" s="85" t="s">
        <v>421</v>
      </c>
      <c r="AE6" s="85"/>
      <c r="AF6" s="85">
        <v>226</v>
      </c>
      <c r="AH6" s="85"/>
      <c r="AJ6" s="85"/>
    </row>
    <row r="7" spans="2:36" s="130" customFormat="1" ht="39" customHeight="1">
      <c r="B7" s="144" t="s">
        <v>420</v>
      </c>
      <c r="C7" s="143"/>
      <c r="D7" s="452" t="s">
        <v>102</v>
      </c>
      <c r="E7" s="453"/>
      <c r="F7" s="453"/>
      <c r="G7" s="453"/>
      <c r="H7" s="145" t="s">
        <v>419</v>
      </c>
      <c r="K7" s="434"/>
      <c r="L7" s="434"/>
      <c r="M7" s="434"/>
      <c r="V7" s="136"/>
      <c r="W7" s="136"/>
      <c r="X7" s="136"/>
      <c r="Y7" s="142"/>
      <c r="AF7" s="85">
        <v>225</v>
      </c>
      <c r="AH7" s="85"/>
      <c r="AJ7" s="85"/>
    </row>
    <row r="8" spans="2:36" s="130" customFormat="1" ht="39" customHeight="1">
      <c r="B8" s="144"/>
      <c r="C8" s="143"/>
      <c r="D8" s="452" t="s">
        <v>103</v>
      </c>
      <c r="E8" s="452"/>
      <c r="F8" s="452"/>
      <c r="G8" s="452"/>
      <c r="H8" s="85" t="s">
        <v>104</v>
      </c>
      <c r="J8" s="85"/>
      <c r="K8" s="454"/>
      <c r="L8" s="454"/>
      <c r="M8" s="454"/>
      <c r="V8" s="136"/>
      <c r="W8" s="136"/>
      <c r="X8" s="136"/>
      <c r="Y8" s="142"/>
      <c r="AF8" s="85">
        <v>224</v>
      </c>
      <c r="AH8" s="85"/>
      <c r="AJ8" s="85"/>
    </row>
    <row r="9" spans="2:36" s="130" customFormat="1" ht="30" customHeight="1">
      <c r="B9" s="403"/>
      <c r="C9" s="403"/>
      <c r="D9" s="141"/>
      <c r="E9" s="140"/>
      <c r="F9" s="137"/>
      <c r="G9" s="137"/>
      <c r="H9" s="85" t="s">
        <v>105</v>
      </c>
      <c r="J9" s="85"/>
      <c r="M9" s="139"/>
      <c r="V9" s="136"/>
      <c r="W9" s="136"/>
      <c r="X9" s="136"/>
      <c r="Y9" s="136"/>
      <c r="AF9" s="85">
        <v>223</v>
      </c>
      <c r="AH9" s="85"/>
      <c r="AJ9" s="85"/>
    </row>
    <row r="10" spans="2:36" s="130" customFormat="1" ht="28.5" customHeight="1">
      <c r="B10" s="138" t="s">
        <v>106</v>
      </c>
      <c r="C10" s="85"/>
      <c r="D10" s="137"/>
      <c r="E10" s="137"/>
      <c r="F10" s="137"/>
      <c r="G10" s="137"/>
      <c r="H10" s="85" t="s">
        <v>107</v>
      </c>
      <c r="J10" s="85"/>
      <c r="K10" s="85"/>
      <c r="L10" s="85"/>
      <c r="M10" s="85"/>
      <c r="V10" s="136"/>
      <c r="W10" s="136"/>
      <c r="X10" s="136"/>
      <c r="Y10" s="136"/>
      <c r="AF10" s="85">
        <v>222</v>
      </c>
      <c r="AH10" s="85"/>
      <c r="AJ10" s="85"/>
    </row>
    <row r="11" spans="2:36" s="130" customFormat="1" ht="27.75" customHeight="1">
      <c r="B11" s="135" t="s">
        <v>108</v>
      </c>
      <c r="C11" s="85"/>
      <c r="D11" s="404"/>
      <c r="E11" s="404"/>
      <c r="F11" s="404"/>
      <c r="G11" s="404"/>
      <c r="H11" s="135" t="s">
        <v>109</v>
      </c>
      <c r="J11" s="85"/>
      <c r="K11" s="85"/>
      <c r="L11" s="85"/>
      <c r="M11" s="85"/>
      <c r="AF11" s="85">
        <v>221</v>
      </c>
      <c r="AH11" s="85"/>
      <c r="AJ11" s="85"/>
    </row>
    <row r="12" spans="2:36" s="130" customFormat="1" ht="36" customHeight="1">
      <c r="B12" s="132"/>
      <c r="C12" s="132"/>
      <c r="D12" s="131"/>
      <c r="E12" s="131"/>
      <c r="H12" s="135" t="s">
        <v>110</v>
      </c>
      <c r="J12" s="135"/>
      <c r="K12" s="85"/>
      <c r="L12" s="135"/>
      <c r="M12" s="85"/>
      <c r="AF12" s="85">
        <v>220</v>
      </c>
      <c r="AH12" s="85"/>
      <c r="AJ12" s="85"/>
    </row>
    <row r="13" spans="2:36" s="130" customFormat="1" ht="22.5" customHeight="1">
      <c r="B13" s="132"/>
      <c r="C13" s="132"/>
      <c r="D13" s="131"/>
      <c r="E13" s="131"/>
      <c r="H13" s="135" t="s">
        <v>418</v>
      </c>
      <c r="J13" s="134"/>
      <c r="K13" s="134"/>
      <c r="L13" s="85"/>
      <c r="M13" s="85"/>
      <c r="AF13" s="85"/>
      <c r="AH13" s="85"/>
      <c r="AJ13" s="85"/>
    </row>
    <row r="14" spans="2:36" s="130" customFormat="1" ht="19.5" customHeight="1">
      <c r="B14" s="133" t="s">
        <v>111</v>
      </c>
      <c r="C14" s="132"/>
      <c r="D14" s="131"/>
      <c r="E14" s="131"/>
      <c r="J14" s="85"/>
      <c r="K14" s="85"/>
      <c r="M14" s="85"/>
      <c r="AF14" s="85">
        <v>218</v>
      </c>
      <c r="AH14" s="85"/>
      <c r="AJ14" s="85"/>
    </row>
    <row r="15" spans="2:36" ht="21" customHeight="1" thickBot="1">
      <c r="B15" s="116" t="s">
        <v>112</v>
      </c>
      <c r="AF15" s="85">
        <v>216</v>
      </c>
      <c r="AH15" s="85"/>
      <c r="AJ15" s="85"/>
    </row>
    <row r="16" spans="2:36" ht="21" customHeight="1" thickTop="1">
      <c r="B16" s="408" t="s">
        <v>113</v>
      </c>
      <c r="C16" s="409"/>
      <c r="D16" s="405" t="s">
        <v>114</v>
      </c>
      <c r="E16" s="406"/>
      <c r="F16" s="406"/>
      <c r="G16" s="407"/>
      <c r="H16" s="420" t="s">
        <v>115</v>
      </c>
      <c r="I16" s="421"/>
      <c r="J16" s="429" t="s">
        <v>116</v>
      </c>
      <c r="K16" s="430"/>
      <c r="L16" s="413" t="s">
        <v>117</v>
      </c>
      <c r="M16" s="416" t="s">
        <v>118</v>
      </c>
      <c r="AF16" s="85">
        <v>215</v>
      </c>
      <c r="AH16" s="85"/>
      <c r="AJ16" s="85"/>
    </row>
    <row r="17" spans="2:36" ht="39.950000000000003" customHeight="1">
      <c r="B17" s="410"/>
      <c r="C17" s="411"/>
      <c r="D17" s="111" t="s">
        <v>119</v>
      </c>
      <c r="E17" s="110" t="s">
        <v>120</v>
      </c>
      <c r="F17" s="109" t="s">
        <v>121</v>
      </c>
      <c r="G17" s="109" t="s">
        <v>122</v>
      </c>
      <c r="H17" s="422"/>
      <c r="I17" s="423"/>
      <c r="J17" s="431"/>
      <c r="K17" s="432"/>
      <c r="L17" s="451"/>
      <c r="M17" s="451"/>
      <c r="AF17" s="85">
        <v>214</v>
      </c>
      <c r="AH17" s="85"/>
      <c r="AI17" s="85"/>
      <c r="AJ17" s="85"/>
    </row>
    <row r="18" spans="2:36" ht="39.950000000000003" customHeight="1">
      <c r="B18" s="413" t="s">
        <v>123</v>
      </c>
      <c r="C18" s="99" t="s">
        <v>417</v>
      </c>
      <c r="D18" s="107"/>
      <c r="E18" s="106"/>
      <c r="F18" s="87"/>
      <c r="G18" s="87"/>
      <c r="H18" s="101"/>
      <c r="I18" s="95" t="s">
        <v>415</v>
      </c>
      <c r="J18" s="424" t="s">
        <v>124</v>
      </c>
      <c r="K18" s="425"/>
      <c r="L18" s="87"/>
      <c r="M18" s="127"/>
      <c r="AF18" s="84">
        <v>112</v>
      </c>
      <c r="AH18" s="85"/>
      <c r="AI18" s="85"/>
    </row>
    <row r="19" spans="2:36" ht="39.950000000000003" customHeight="1">
      <c r="B19" s="414"/>
      <c r="C19" s="99" t="s">
        <v>416</v>
      </c>
      <c r="D19" s="107"/>
      <c r="E19" s="106"/>
      <c r="F19" s="87"/>
      <c r="G19" s="87"/>
      <c r="H19" s="101"/>
      <c r="I19" s="95" t="s">
        <v>415</v>
      </c>
      <c r="J19" s="424" t="s">
        <v>125</v>
      </c>
      <c r="K19" s="425"/>
      <c r="L19" s="87"/>
      <c r="M19" s="127"/>
      <c r="AF19" s="84">
        <v>111.5</v>
      </c>
      <c r="AI19" s="85"/>
    </row>
    <row r="20" spans="2:36" ht="39.950000000000003" customHeight="1">
      <c r="B20" s="414"/>
      <c r="C20" s="99" t="s">
        <v>414</v>
      </c>
      <c r="D20" s="107"/>
      <c r="E20" s="106"/>
      <c r="F20" s="87"/>
      <c r="G20" s="87"/>
      <c r="H20" s="101"/>
      <c r="I20" s="95" t="s">
        <v>126</v>
      </c>
      <c r="J20" s="455" t="s">
        <v>432</v>
      </c>
      <c r="K20" s="456"/>
      <c r="L20" s="87"/>
      <c r="M20" s="127"/>
      <c r="AF20" s="84">
        <v>111</v>
      </c>
      <c r="AI20" s="85"/>
    </row>
    <row r="21" spans="2:36" ht="53.25" customHeight="1">
      <c r="B21" s="415"/>
      <c r="C21" s="99" t="s">
        <v>413</v>
      </c>
      <c r="D21" s="107"/>
      <c r="E21" s="106"/>
      <c r="F21" s="87"/>
      <c r="G21" s="87"/>
      <c r="H21" s="101"/>
      <c r="I21" s="95" t="s">
        <v>126</v>
      </c>
      <c r="J21" s="457" t="s">
        <v>433</v>
      </c>
      <c r="K21" s="458"/>
      <c r="L21" s="87"/>
      <c r="M21" s="127"/>
      <c r="AF21" s="84">
        <v>110.5</v>
      </c>
      <c r="AI21" s="85"/>
    </row>
    <row r="22" spans="2:36" ht="39.950000000000003" customHeight="1">
      <c r="B22" s="413" t="s">
        <v>127</v>
      </c>
      <c r="C22" s="99" t="s">
        <v>412</v>
      </c>
      <c r="D22" s="105"/>
      <c r="E22" s="97"/>
      <c r="F22" s="97"/>
      <c r="G22" s="97"/>
      <c r="H22" s="129"/>
      <c r="I22" s="128" t="s">
        <v>410</v>
      </c>
      <c r="J22" s="424" t="s">
        <v>128</v>
      </c>
      <c r="K22" s="425"/>
      <c r="L22" s="87"/>
      <c r="M22" s="127"/>
      <c r="AF22" s="84">
        <v>110</v>
      </c>
      <c r="AI22" s="85"/>
    </row>
    <row r="23" spans="2:36" ht="39.950000000000003" customHeight="1">
      <c r="B23" s="414"/>
      <c r="C23" s="99" t="s">
        <v>411</v>
      </c>
      <c r="D23" s="105"/>
      <c r="E23" s="87"/>
      <c r="F23" s="87"/>
      <c r="G23" s="87"/>
      <c r="H23" s="126"/>
      <c r="I23" s="95" t="s">
        <v>410</v>
      </c>
      <c r="J23" s="424" t="s">
        <v>129</v>
      </c>
      <c r="K23" s="425"/>
      <c r="L23" s="87"/>
      <c r="M23" s="102" t="s">
        <v>130</v>
      </c>
      <c r="AF23" s="84">
        <v>109.5</v>
      </c>
      <c r="AI23" s="85"/>
    </row>
    <row r="24" spans="2:36" ht="64.5" customHeight="1">
      <c r="B24" s="414"/>
      <c r="C24" s="99" t="s">
        <v>131</v>
      </c>
      <c r="D24" s="98"/>
      <c r="E24" s="87"/>
      <c r="F24" s="97" t="s">
        <v>409</v>
      </c>
      <c r="G24" s="97" t="s">
        <v>409</v>
      </c>
      <c r="H24" s="437"/>
      <c r="I24" s="438"/>
      <c r="J24" s="424" t="s">
        <v>132</v>
      </c>
      <c r="K24" s="425"/>
      <c r="L24" s="87"/>
      <c r="M24" s="94" t="s">
        <v>133</v>
      </c>
      <c r="AF24" s="84">
        <v>109</v>
      </c>
    </row>
    <row r="25" spans="2:36" ht="64.5" customHeight="1">
      <c r="B25" s="415"/>
      <c r="C25" s="99" t="s">
        <v>134</v>
      </c>
      <c r="D25" s="125"/>
      <c r="E25" s="124"/>
      <c r="F25" s="123" t="s">
        <v>409</v>
      </c>
      <c r="G25" s="123" t="s">
        <v>409</v>
      </c>
      <c r="H25" s="439"/>
      <c r="I25" s="440"/>
      <c r="J25" s="424" t="s">
        <v>135</v>
      </c>
      <c r="K25" s="425"/>
      <c r="L25" s="87"/>
      <c r="M25" s="94" t="s">
        <v>136</v>
      </c>
      <c r="AF25" s="84">
        <v>108.5</v>
      </c>
    </row>
    <row r="26" spans="2:36" ht="48" customHeight="1">
      <c r="B26" s="413" t="s">
        <v>137</v>
      </c>
      <c r="C26" s="418" t="s">
        <v>138</v>
      </c>
      <c r="D26" s="441"/>
      <c r="E26" s="416"/>
      <c r="F26" s="416"/>
      <c r="G26" s="416"/>
      <c r="H26" s="122"/>
      <c r="I26" s="121" t="s">
        <v>408</v>
      </c>
      <c r="J26" s="444" t="s">
        <v>139</v>
      </c>
      <c r="K26" s="445"/>
      <c r="L26" s="416"/>
      <c r="M26" s="435"/>
      <c r="AF26" s="84">
        <v>108</v>
      </c>
    </row>
    <row r="27" spans="2:36" ht="43.5" customHeight="1" thickBot="1">
      <c r="B27" s="415"/>
      <c r="C27" s="419"/>
      <c r="D27" s="442"/>
      <c r="E27" s="443"/>
      <c r="F27" s="443"/>
      <c r="G27" s="443"/>
      <c r="H27" s="120"/>
      <c r="I27" s="119"/>
      <c r="J27" s="446"/>
      <c r="K27" s="447"/>
      <c r="L27" s="417"/>
      <c r="M27" s="436"/>
      <c r="AF27" s="84">
        <v>107.5</v>
      </c>
    </row>
    <row r="28" spans="2:36" ht="15.75" customHeight="1" thickTop="1">
      <c r="B28" s="100"/>
      <c r="C28" s="118"/>
      <c r="D28" s="114"/>
      <c r="E28" s="114"/>
      <c r="F28" s="114"/>
      <c r="G28" s="114"/>
      <c r="H28" s="114"/>
      <c r="I28" s="114"/>
      <c r="J28" s="114"/>
      <c r="K28" s="114"/>
      <c r="L28" s="114"/>
      <c r="M28" s="117"/>
      <c r="AF28" s="84">
        <v>107</v>
      </c>
    </row>
    <row r="29" spans="2:36" ht="20.25" customHeight="1" thickBot="1">
      <c r="B29" s="116" t="s">
        <v>407</v>
      </c>
      <c r="C29" s="115"/>
      <c r="D29" s="114"/>
      <c r="E29" s="114"/>
      <c r="F29" s="114"/>
      <c r="G29" s="114"/>
      <c r="H29" s="114"/>
      <c r="I29" s="114"/>
      <c r="J29" s="114"/>
      <c r="K29" s="114"/>
      <c r="L29" s="113"/>
      <c r="M29" s="112"/>
      <c r="AF29" s="85" t="s">
        <v>137</v>
      </c>
      <c r="AJ29" s="85"/>
    </row>
    <row r="30" spans="2:36" ht="20.25" customHeight="1" thickTop="1">
      <c r="B30" s="408" t="s">
        <v>113</v>
      </c>
      <c r="C30" s="426"/>
      <c r="D30" s="405" t="s">
        <v>114</v>
      </c>
      <c r="E30" s="406"/>
      <c r="F30" s="406"/>
      <c r="G30" s="407"/>
      <c r="H30" s="420" t="s">
        <v>115</v>
      </c>
      <c r="I30" s="421"/>
      <c r="J30" s="429" t="s">
        <v>116</v>
      </c>
      <c r="K30" s="430"/>
      <c r="L30" s="413" t="s">
        <v>117</v>
      </c>
      <c r="M30" s="416" t="s">
        <v>118</v>
      </c>
      <c r="AF30" s="85" t="s">
        <v>140</v>
      </c>
      <c r="AH30" s="85"/>
      <c r="AJ30" s="85"/>
    </row>
    <row r="31" spans="2:36" ht="39.950000000000003" customHeight="1">
      <c r="B31" s="427"/>
      <c r="C31" s="428"/>
      <c r="D31" s="111" t="s">
        <v>119</v>
      </c>
      <c r="E31" s="110" t="s">
        <v>120</v>
      </c>
      <c r="F31" s="109" t="s">
        <v>121</v>
      </c>
      <c r="G31" s="109" t="s">
        <v>122</v>
      </c>
      <c r="H31" s="422"/>
      <c r="I31" s="423"/>
      <c r="J31" s="431"/>
      <c r="K31" s="432"/>
      <c r="L31" s="415"/>
      <c r="M31" s="417"/>
      <c r="AF31" s="84"/>
      <c r="AH31" s="85"/>
    </row>
    <row r="32" spans="2:36" ht="39.950000000000003" customHeight="1">
      <c r="B32" s="413" t="s">
        <v>141</v>
      </c>
      <c r="C32" s="92" t="s">
        <v>142</v>
      </c>
      <c r="D32" s="107"/>
      <c r="E32" s="106"/>
      <c r="F32" s="87"/>
      <c r="G32" s="87"/>
      <c r="H32" s="108">
        <v>1</v>
      </c>
      <c r="I32" s="95" t="s">
        <v>143</v>
      </c>
      <c r="J32" s="424" t="s">
        <v>144</v>
      </c>
      <c r="K32" s="425"/>
      <c r="L32" s="87"/>
      <c r="M32" s="87"/>
    </row>
    <row r="33" spans="1:14" ht="39.950000000000003" customHeight="1">
      <c r="B33" s="414"/>
      <c r="C33" s="92" t="s">
        <v>145</v>
      </c>
      <c r="D33" s="107"/>
      <c r="E33" s="106"/>
      <c r="F33" s="87"/>
      <c r="G33" s="87"/>
      <c r="H33" s="108">
        <v>1</v>
      </c>
      <c r="I33" s="95" t="s">
        <v>143</v>
      </c>
      <c r="J33" s="424" t="s">
        <v>144</v>
      </c>
      <c r="K33" s="425"/>
      <c r="L33" s="87"/>
      <c r="M33" s="87"/>
    </row>
    <row r="34" spans="1:14" ht="39.950000000000003" customHeight="1">
      <c r="B34" s="414"/>
      <c r="C34" s="92" t="s">
        <v>146</v>
      </c>
      <c r="D34" s="107"/>
      <c r="E34" s="106"/>
      <c r="F34" s="87"/>
      <c r="G34" s="87"/>
      <c r="H34" s="103"/>
      <c r="I34" s="95" t="s">
        <v>143</v>
      </c>
      <c r="J34" s="424" t="s">
        <v>147</v>
      </c>
      <c r="K34" s="425"/>
      <c r="L34" s="87"/>
      <c r="M34" s="87"/>
    </row>
    <row r="35" spans="1:14" ht="39.950000000000003" customHeight="1">
      <c r="B35" s="415"/>
      <c r="C35" s="92" t="s">
        <v>148</v>
      </c>
      <c r="D35" s="107"/>
      <c r="E35" s="106"/>
      <c r="F35" s="87"/>
      <c r="G35" s="87"/>
      <c r="H35" s="103"/>
      <c r="I35" s="95" t="s">
        <v>143</v>
      </c>
      <c r="J35" s="424" t="s">
        <v>435</v>
      </c>
      <c r="K35" s="425"/>
      <c r="L35" s="87"/>
      <c r="M35" s="87"/>
    </row>
    <row r="36" spans="1:14" ht="39.950000000000003" customHeight="1">
      <c r="A36" s="100"/>
      <c r="B36" s="433" t="s">
        <v>149</v>
      </c>
      <c r="C36" s="92" t="s">
        <v>150</v>
      </c>
      <c r="D36" s="105"/>
      <c r="E36" s="97"/>
      <c r="F36" s="87"/>
      <c r="G36" s="87"/>
      <c r="H36" s="103"/>
      <c r="I36" s="95" t="s">
        <v>151</v>
      </c>
      <c r="J36" s="424" t="s">
        <v>152</v>
      </c>
      <c r="K36" s="425"/>
      <c r="L36" s="87"/>
      <c r="M36" s="87"/>
    </row>
    <row r="37" spans="1:14" ht="45" customHeight="1">
      <c r="A37" s="100"/>
      <c r="B37" s="433"/>
      <c r="C37" s="92" t="s">
        <v>153</v>
      </c>
      <c r="D37" s="105"/>
      <c r="E37" s="104"/>
      <c r="F37" s="87"/>
      <c r="G37" s="87"/>
      <c r="H37" s="103"/>
      <c r="I37" s="95" t="s">
        <v>151</v>
      </c>
      <c r="J37" s="424" t="s">
        <v>154</v>
      </c>
      <c r="K37" s="425"/>
      <c r="L37" s="87"/>
      <c r="M37" s="102" t="s">
        <v>155</v>
      </c>
    </row>
    <row r="38" spans="1:14" ht="56.25" customHeight="1">
      <c r="A38" s="100"/>
      <c r="B38" s="433"/>
      <c r="C38" s="99" t="s">
        <v>156</v>
      </c>
      <c r="D38" s="98"/>
      <c r="E38" s="87"/>
      <c r="F38" s="97" t="s">
        <v>157</v>
      </c>
      <c r="G38" s="97" t="s">
        <v>157</v>
      </c>
      <c r="H38" s="101"/>
      <c r="I38" s="95" t="s">
        <v>151</v>
      </c>
      <c r="J38" s="424" t="s">
        <v>158</v>
      </c>
      <c r="K38" s="425"/>
      <c r="L38" s="87"/>
      <c r="M38" s="94" t="s">
        <v>133</v>
      </c>
    </row>
    <row r="39" spans="1:14" ht="56.25" customHeight="1">
      <c r="A39" s="100"/>
      <c r="B39" s="433"/>
      <c r="C39" s="99" t="s">
        <v>159</v>
      </c>
      <c r="D39" s="98"/>
      <c r="E39" s="87"/>
      <c r="F39" s="97" t="s">
        <v>157</v>
      </c>
      <c r="G39" s="97" t="s">
        <v>157</v>
      </c>
      <c r="H39" s="96">
        <v>0.5</v>
      </c>
      <c r="I39" s="95" t="s">
        <v>151</v>
      </c>
      <c r="J39" s="424" t="s">
        <v>160</v>
      </c>
      <c r="K39" s="425"/>
      <c r="L39" s="87"/>
      <c r="M39" s="94" t="s">
        <v>133</v>
      </c>
    </row>
    <row r="40" spans="1:14" ht="56.25" customHeight="1" thickBot="1">
      <c r="B40" s="93" t="s">
        <v>137</v>
      </c>
      <c r="C40" s="92" t="s">
        <v>161</v>
      </c>
      <c r="D40" s="91"/>
      <c r="E40" s="90"/>
      <c r="F40" s="90"/>
      <c r="G40" s="90"/>
      <c r="H40" s="89">
        <v>300</v>
      </c>
      <c r="I40" s="88" t="s">
        <v>143</v>
      </c>
      <c r="J40" s="424" t="s">
        <v>162</v>
      </c>
      <c r="K40" s="425"/>
      <c r="L40" s="87"/>
      <c r="M40" s="86"/>
    </row>
    <row r="41" spans="1:14" ht="20.100000000000001" customHeight="1" thickTop="1"/>
    <row r="42" spans="1:14" ht="20.100000000000001" customHeight="1">
      <c r="A42" s="412"/>
      <c r="B42" s="412"/>
      <c r="C42" s="412"/>
      <c r="D42" s="412"/>
      <c r="E42" s="412"/>
      <c r="F42" s="412"/>
      <c r="G42" s="412"/>
      <c r="H42" s="412"/>
      <c r="I42" s="412"/>
      <c r="J42" s="412"/>
      <c r="K42" s="412"/>
      <c r="L42" s="412"/>
      <c r="M42" s="412"/>
      <c r="N42" s="412"/>
    </row>
  </sheetData>
  <mergeCells count="55">
    <mergeCell ref="J38:K38"/>
    <mergeCell ref="J39:K39"/>
    <mergeCell ref="J40:K40"/>
    <mergeCell ref="J34:K34"/>
    <mergeCell ref="J35:K35"/>
    <mergeCell ref="J36:K36"/>
    <mergeCell ref="J37:K37"/>
    <mergeCell ref="J25:K25"/>
    <mergeCell ref="J18:K18"/>
    <mergeCell ref="J19:K19"/>
    <mergeCell ref="J20:K20"/>
    <mergeCell ref="J21:K21"/>
    <mergeCell ref="D4:G4"/>
    <mergeCell ref="K4:M4"/>
    <mergeCell ref="K5:M5"/>
    <mergeCell ref="M16:M17"/>
    <mergeCell ref="L16:L17"/>
    <mergeCell ref="D6:G6"/>
    <mergeCell ref="D7:G7"/>
    <mergeCell ref="J16:K17"/>
    <mergeCell ref="D8:G8"/>
    <mergeCell ref="H16:I17"/>
    <mergeCell ref="K8:M8"/>
    <mergeCell ref="B30:C31"/>
    <mergeCell ref="D30:G30"/>
    <mergeCell ref="J30:K31"/>
    <mergeCell ref="B36:B39"/>
    <mergeCell ref="K7:M7"/>
    <mergeCell ref="M26:M27"/>
    <mergeCell ref="H24:I24"/>
    <mergeCell ref="H25:I25"/>
    <mergeCell ref="D26:D27"/>
    <mergeCell ref="E26:E27"/>
    <mergeCell ref="F26:F27"/>
    <mergeCell ref="G26:G27"/>
    <mergeCell ref="J26:K27"/>
    <mergeCell ref="J22:K22"/>
    <mergeCell ref="J23:K23"/>
    <mergeCell ref="J24:K24"/>
    <mergeCell ref="B9:C9"/>
    <mergeCell ref="D11:G11"/>
    <mergeCell ref="D16:G16"/>
    <mergeCell ref="B16:C17"/>
    <mergeCell ref="A42:N42"/>
    <mergeCell ref="B18:B21"/>
    <mergeCell ref="B22:B25"/>
    <mergeCell ref="B32:B35"/>
    <mergeCell ref="L26:L27"/>
    <mergeCell ref="L30:L31"/>
    <mergeCell ref="B26:B27"/>
    <mergeCell ref="C26:C27"/>
    <mergeCell ref="H30:I31"/>
    <mergeCell ref="J33:K33"/>
    <mergeCell ref="J32:K32"/>
    <mergeCell ref="M30:M31"/>
  </mergeCells>
  <phoneticPr fontId="18"/>
  <dataValidations count="14">
    <dataValidation type="list" allowBlank="1" showInputMessage="1" showErrorMessage="1" error="300以外選択できません。" sqref="H40">
      <formula1>$AE$5</formula1>
    </dataValidation>
    <dataValidation type="list" allowBlank="1" showInputMessage="1" showErrorMessage="1" error="新型の場合0.2_x000a_従来型の場合0.5～1_x000a_を選択してください。" sqref="H38">
      <formula1>$AD$5:$AD$7</formula1>
    </dataValidation>
    <dataValidation type="list" allowBlank="1" showInputMessage="1" showErrorMessage="1" error="0.5以外選択できません。" sqref="H39">
      <formula1>$AC$5</formula1>
    </dataValidation>
    <dataValidation type="decimal" allowBlank="1" showInputMessage="1" showErrorMessage="1" error="ゲートブロックする場合0～0.2_x000a_ゲートブロックしない場合0～0.5の範囲で入力してください。" sqref="H37">
      <formula1>0</formula1>
      <formula2>0.5</formula2>
    </dataValidation>
    <dataValidation type="decimal" allowBlank="1" showInputMessage="1" showErrorMessage="1" error="0～0.5の範囲で記載してください。" sqref="H36">
      <formula1>0</formula1>
      <formula2>0.5</formula2>
    </dataValidation>
    <dataValidation type="list" allowBlank="1" showInputMessage="1" showErrorMessage="1" error="1または0.5しか選択できません。" sqref="H34">
      <formula1>$Y$5:$Y$7</formula1>
    </dataValidation>
    <dataValidation type="list" allowBlank="1" showInputMessage="1" showErrorMessage="1" prompt="・”屋内配線（受電点からＰＣＳまで）による電圧上昇値の簡易計算書”で計算した値を選択してください。_x000a_・ＰＣＳが複数台設置される場合は「別紙参照」を選択してください。_x000a_・選択値がない場合は「その他」を選択し、下段に値を記入してください。（この場合、必ずＰＣＳに整定タップがある値を選択してください。）" sqref="H26">
      <formula1>$AF$2:$AF$31</formula1>
    </dataValidation>
    <dataValidation type="list" allowBlank="1" showInputMessage="1" showErrorMessage="1" error="58.8を選択してください。_x000a_整定範囲に無い場合は、59を選択してください。" sqref="H21">
      <formula1>$Z$2:$Z$3</formula1>
    </dataValidation>
    <dataValidation type="list" allowBlank="1" showInputMessage="1" showErrorMessage="1" error="61.2を選択してください。_x000a_整定範囲に無い場合は、61を選択してください。" sqref="H20">
      <formula1>$Y$2:$Y$4</formula1>
    </dataValidation>
    <dataValidation type="list" allowBlank="1" showInputMessage="1" showErrorMessage="1" error="100V系の場合80_x000a_200V系の場合160_x000a_を選択してください。" sqref="H19">
      <formula1>$X$2:$X$4</formula1>
    </dataValidation>
    <dataValidation type="list" allowBlank="1" showInputMessage="1" showErrorMessage="1" error="100V系の場合115_x000a_200V系の場合230_x000a_を選択してください。" sqref="H18">
      <formula1>$W$2:$W$4</formula1>
    </dataValidation>
    <dataValidation type="list" allowBlank="1" showInputMessage="1" showErrorMessage="1" error="1秒以外設定できません" sqref="H32:H33">
      <formula1>$Y$5</formula1>
    </dataValidation>
    <dataValidation type="list" allowBlank="1" showInputMessage="1" showErrorMessage="1" error="1または0.5しか選択できません。" sqref="H35">
      <formula1>$Z$5:$Z$7</formula1>
    </dataValidation>
    <dataValidation type="list" allowBlank="1" showInputMessage="1" showErrorMessage="1" sqref="I34">
      <formula1>$Z$5:$Z$7</formula1>
    </dataValidation>
  </dataValidations>
  <printOptions horizontalCentered="1"/>
  <pageMargins left="0.19685039370078741" right="0.19685039370078741" top="0.39370078740157483" bottom="0.19685039370078741" header="0.19685039370078741" footer="0.19685039370078741"/>
  <pageSetup paperSize="9" scale="59" orientation="portrait" horizontalDpi="400" verticalDpi="4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F106"/>
  <sheetViews>
    <sheetView view="pageBreakPreview" zoomScaleNormal="100" zoomScaleSheetLayoutView="100" workbookViewId="0">
      <selection activeCell="Y9" sqref="Y9"/>
    </sheetView>
  </sheetViews>
  <sheetFormatPr defaultRowHeight="17.25"/>
  <cols>
    <col min="1" max="1" width="1.625" style="157" customWidth="1"/>
    <col min="2" max="2" width="2.5" style="157" customWidth="1"/>
    <col min="3" max="4" width="8.625" style="157" customWidth="1"/>
    <col min="5" max="5" width="2.125" style="157" customWidth="1"/>
    <col min="6" max="6" width="8.625" style="157" customWidth="1"/>
    <col min="7" max="7" width="3" style="157" customWidth="1"/>
    <col min="8" max="9" width="8.625" style="157" customWidth="1"/>
    <col min="10" max="10" width="10" style="157" customWidth="1"/>
    <col min="11" max="11" width="8.625" style="157" customWidth="1"/>
    <col min="12" max="12" width="2.125" style="157" customWidth="1"/>
    <col min="13" max="13" width="8.625" style="157" customWidth="1"/>
    <col min="14" max="14" width="3" style="157" customWidth="1"/>
    <col min="15" max="15" width="8.625" style="157" customWidth="1"/>
    <col min="16" max="21" width="2.125" style="157" customWidth="1"/>
    <col min="22" max="22" width="5.625" style="157" customWidth="1"/>
    <col min="23" max="23" width="5.625" style="157" hidden="1" customWidth="1"/>
    <col min="24" max="24" width="5.625" style="157" customWidth="1"/>
    <col min="25" max="25" width="9" style="157"/>
    <col min="26" max="26" width="9" style="223"/>
    <col min="27" max="28" width="9" style="157"/>
    <col min="29" max="29" width="9" style="223"/>
    <col min="30" max="30" width="9" style="157"/>
    <col min="31" max="32" width="9" style="21"/>
  </cols>
  <sheetData>
    <row r="1" spans="1:30" s="21" customFormat="1">
      <c r="A1" s="157">
        <v>3</v>
      </c>
      <c r="B1" s="157" t="s">
        <v>163</v>
      </c>
      <c r="C1" s="157"/>
      <c r="D1" s="157"/>
      <c r="E1" s="157"/>
      <c r="F1" s="157"/>
      <c r="G1" s="157"/>
      <c r="H1" s="157"/>
      <c r="I1" s="157"/>
      <c r="J1" s="157"/>
      <c r="K1" s="157"/>
      <c r="L1" s="157"/>
      <c r="M1" s="157"/>
      <c r="N1" s="158" t="s">
        <v>437</v>
      </c>
      <c r="O1" s="159"/>
      <c r="P1" s="157"/>
      <c r="Q1" s="157"/>
      <c r="R1" s="160"/>
      <c r="S1" s="157"/>
      <c r="T1" s="157"/>
      <c r="U1" s="157"/>
      <c r="V1" s="157"/>
      <c r="W1" s="157"/>
      <c r="X1" s="157"/>
      <c r="Y1" s="161"/>
      <c r="Z1" s="162"/>
      <c r="AA1" s="161"/>
      <c r="AB1" s="161"/>
      <c r="AC1" s="162" t="s">
        <v>491</v>
      </c>
      <c r="AD1" s="161"/>
    </row>
    <row r="2" spans="1:30" s="21" customFormat="1" ht="6.75" customHeight="1">
      <c r="A2" s="157"/>
      <c r="B2" s="157"/>
      <c r="C2" s="157"/>
      <c r="D2" s="157"/>
      <c r="E2" s="157"/>
      <c r="F2" s="157"/>
      <c r="G2" s="157"/>
      <c r="H2" s="157"/>
      <c r="I2" s="157"/>
      <c r="J2" s="157"/>
      <c r="K2" s="157"/>
      <c r="L2" s="157"/>
      <c r="M2" s="157"/>
      <c r="N2" s="157"/>
      <c r="O2" s="157"/>
      <c r="P2" s="157"/>
      <c r="Q2" s="157"/>
      <c r="R2" s="157"/>
      <c r="S2" s="157"/>
      <c r="T2" s="157"/>
      <c r="U2" s="157"/>
      <c r="V2" s="157"/>
      <c r="W2" s="157"/>
      <c r="X2" s="157"/>
      <c r="Y2" s="161"/>
      <c r="Z2" s="161"/>
      <c r="AA2" s="161"/>
      <c r="AB2" s="161"/>
      <c r="AC2" s="162" t="s">
        <v>137</v>
      </c>
      <c r="AD2" s="161"/>
    </row>
    <row r="3" spans="1:30" s="21" customFormat="1" ht="17.25" customHeight="1">
      <c r="A3" s="157"/>
      <c r="B3" s="163"/>
      <c r="C3" s="461" t="s">
        <v>164</v>
      </c>
      <c r="D3" s="461"/>
      <c r="E3" s="461"/>
      <c r="F3" s="461"/>
      <c r="G3" s="461"/>
      <c r="H3" s="461"/>
      <c r="I3" s="461"/>
      <c r="J3" s="461"/>
      <c r="K3" s="461"/>
      <c r="L3" s="461"/>
      <c r="M3" s="461"/>
      <c r="N3" s="461"/>
      <c r="O3" s="461"/>
      <c r="P3" s="163"/>
      <c r="Q3" s="163"/>
      <c r="R3" s="163"/>
      <c r="S3" s="157"/>
      <c r="T3" s="157"/>
      <c r="U3" s="157"/>
      <c r="V3" s="157"/>
      <c r="W3" s="157"/>
      <c r="X3" s="157"/>
      <c r="Y3" s="161"/>
      <c r="Z3" s="161"/>
      <c r="AA3" s="161"/>
      <c r="AB3" s="161"/>
      <c r="AC3" s="162" t="s">
        <v>492</v>
      </c>
      <c r="AD3" s="161"/>
    </row>
    <row r="4" spans="1:30" s="21" customFormat="1" ht="3.75" customHeight="1">
      <c r="A4" s="157"/>
      <c r="B4" s="164"/>
      <c r="C4" s="157"/>
      <c r="D4" s="157"/>
      <c r="E4" s="157"/>
      <c r="F4" s="157"/>
      <c r="G4" s="157"/>
      <c r="H4" s="157"/>
      <c r="I4" s="157"/>
      <c r="J4" s="157"/>
      <c r="K4" s="157"/>
      <c r="L4" s="157"/>
      <c r="M4" s="157"/>
      <c r="N4" s="157"/>
      <c r="O4" s="157"/>
      <c r="P4" s="157"/>
      <c r="Q4" s="157"/>
      <c r="R4" s="157"/>
      <c r="S4" s="157"/>
      <c r="T4" s="157"/>
      <c r="U4" s="157"/>
      <c r="V4" s="157"/>
      <c r="W4" s="157"/>
      <c r="X4" s="157"/>
      <c r="Y4" s="161"/>
      <c r="Z4" s="161"/>
      <c r="AA4" s="161"/>
      <c r="AB4" s="161"/>
      <c r="AC4" s="162" t="s">
        <v>493</v>
      </c>
      <c r="AD4" s="161"/>
    </row>
    <row r="5" spans="1:30" s="21" customFormat="1" ht="19.5" customHeight="1">
      <c r="A5" s="157"/>
      <c r="B5" s="165"/>
      <c r="C5" s="157"/>
      <c r="D5" s="157"/>
      <c r="E5" s="157"/>
      <c r="F5" s="157"/>
      <c r="G5" s="157"/>
      <c r="H5" s="157"/>
      <c r="I5" s="462" t="s">
        <v>165</v>
      </c>
      <c r="J5" s="462"/>
      <c r="K5" s="463"/>
      <c r="L5" s="463"/>
      <c r="M5" s="463"/>
      <c r="N5" s="463"/>
      <c r="O5" s="463"/>
      <c r="P5" s="463"/>
      <c r="Q5" s="166"/>
      <c r="R5" s="157"/>
      <c r="S5" s="157"/>
      <c r="T5" s="157"/>
      <c r="U5" s="157"/>
      <c r="V5" s="157"/>
      <c r="W5" s="157"/>
      <c r="X5" s="157"/>
      <c r="Y5" s="161"/>
      <c r="Z5" s="161"/>
      <c r="AA5" s="161"/>
      <c r="AB5" s="161"/>
      <c r="AC5" s="162" t="s">
        <v>166</v>
      </c>
      <c r="AD5" s="161"/>
    </row>
    <row r="6" spans="1:30" s="21" customFormat="1" ht="19.5" customHeight="1">
      <c r="A6" s="157"/>
      <c r="B6" s="167"/>
      <c r="C6" s="168"/>
      <c r="D6" s="157"/>
      <c r="E6" s="157"/>
      <c r="F6" s="157"/>
      <c r="G6" s="157"/>
      <c r="H6" s="166"/>
      <c r="I6" s="464" t="s">
        <v>167</v>
      </c>
      <c r="J6" s="464"/>
      <c r="K6" s="465"/>
      <c r="L6" s="465"/>
      <c r="M6" s="465"/>
      <c r="N6" s="465"/>
      <c r="O6" s="465"/>
      <c r="P6" s="465"/>
      <c r="Q6" s="157"/>
      <c r="R6" s="157"/>
      <c r="S6" s="157"/>
      <c r="T6" s="157"/>
      <c r="U6" s="157"/>
      <c r="V6" s="157"/>
      <c r="W6" s="169" t="s">
        <v>168</v>
      </c>
      <c r="X6" s="157"/>
      <c r="Y6" s="161"/>
      <c r="Z6" s="161"/>
      <c r="AA6" s="161"/>
      <c r="AB6" s="161"/>
      <c r="AC6" s="162" t="s">
        <v>451</v>
      </c>
      <c r="AD6" s="161"/>
    </row>
    <row r="7" spans="1:30" s="21" customFormat="1">
      <c r="A7" s="157"/>
      <c r="B7" s="157"/>
      <c r="C7" s="157"/>
      <c r="D7" s="157"/>
      <c r="E7" s="157"/>
      <c r="F7" s="157"/>
      <c r="G7" s="157"/>
      <c r="H7" s="157"/>
      <c r="I7" s="157"/>
      <c r="J7" s="157"/>
      <c r="K7" s="157"/>
      <c r="L7" s="157"/>
      <c r="M7" s="157"/>
      <c r="N7" s="157"/>
      <c r="O7" s="157"/>
      <c r="P7" s="157"/>
      <c r="Q7" s="157"/>
      <c r="R7" s="157"/>
      <c r="S7" s="157"/>
      <c r="T7" s="157"/>
      <c r="U7" s="157"/>
      <c r="V7" s="168"/>
      <c r="W7" s="170" t="s">
        <v>169</v>
      </c>
      <c r="X7" s="157"/>
      <c r="Y7" s="161"/>
      <c r="Z7" s="161"/>
      <c r="AA7" s="161"/>
      <c r="AB7" s="161"/>
      <c r="AC7" s="162" t="s">
        <v>170</v>
      </c>
      <c r="AD7" s="161"/>
    </row>
    <row r="8" spans="1:30" s="21" customFormat="1">
      <c r="A8" s="157"/>
      <c r="B8" s="157"/>
      <c r="C8" s="157"/>
      <c r="D8" s="157"/>
      <c r="E8" s="157"/>
      <c r="F8" s="157"/>
      <c r="G8" s="157"/>
      <c r="H8" s="157"/>
      <c r="I8" s="157"/>
      <c r="J8" s="157"/>
      <c r="K8" s="157"/>
      <c r="L8" s="157"/>
      <c r="M8" s="157"/>
      <c r="N8" s="157"/>
      <c r="O8" s="157"/>
      <c r="P8" s="157"/>
      <c r="Q8" s="157"/>
      <c r="R8" s="157"/>
      <c r="S8" s="157"/>
      <c r="T8" s="157"/>
      <c r="U8" s="157"/>
      <c r="V8" s="171"/>
      <c r="W8" s="170" t="s">
        <v>171</v>
      </c>
      <c r="X8" s="157"/>
      <c r="Y8" s="161"/>
      <c r="Z8" s="161"/>
      <c r="AA8" s="161"/>
      <c r="AB8" s="161"/>
      <c r="AC8" s="162" t="s">
        <v>452</v>
      </c>
      <c r="AD8" s="161"/>
    </row>
    <row r="9" spans="1:30" s="21" customFormat="1" ht="12.75" customHeight="1">
      <c r="A9" s="157"/>
      <c r="B9" s="157"/>
      <c r="C9" s="157"/>
      <c r="D9" s="157"/>
      <c r="E9" s="157"/>
      <c r="F9" s="157"/>
      <c r="G9" s="157"/>
      <c r="H9" s="157"/>
      <c r="I9" s="157"/>
      <c r="J9" s="157"/>
      <c r="K9" s="157"/>
      <c r="L9" s="157"/>
      <c r="M9" s="157"/>
      <c r="N9" s="157"/>
      <c r="O9" s="157"/>
      <c r="P9" s="157"/>
      <c r="Q9" s="157"/>
      <c r="R9" s="157"/>
      <c r="S9" s="157"/>
      <c r="T9" s="157"/>
      <c r="U9" s="157"/>
      <c r="V9" s="157"/>
      <c r="W9" s="170" t="s">
        <v>172</v>
      </c>
      <c r="X9" s="157"/>
      <c r="Y9" s="161"/>
      <c r="Z9" s="161"/>
      <c r="AA9" s="161"/>
      <c r="AB9" s="161"/>
      <c r="AC9" s="162" t="s">
        <v>173</v>
      </c>
      <c r="AD9" s="161"/>
    </row>
    <row r="10" spans="1:30" s="21" customFormat="1">
      <c r="A10" s="157"/>
      <c r="B10" s="157"/>
      <c r="C10" s="157"/>
      <c r="D10" s="157"/>
      <c r="E10" s="157"/>
      <c r="F10" s="157"/>
      <c r="G10" s="157"/>
      <c r="H10" s="157"/>
      <c r="I10" s="157"/>
      <c r="J10" s="157"/>
      <c r="K10" s="157"/>
      <c r="L10" s="157"/>
      <c r="M10" s="157"/>
      <c r="N10" s="157"/>
      <c r="O10" s="157"/>
      <c r="P10" s="157"/>
      <c r="Q10" s="157"/>
      <c r="R10" s="157"/>
      <c r="S10" s="157"/>
      <c r="T10" s="157"/>
      <c r="U10" s="157"/>
      <c r="V10" s="157"/>
      <c r="W10" s="170" t="s">
        <v>174</v>
      </c>
      <c r="X10" s="172"/>
      <c r="Y10" s="161"/>
      <c r="Z10" s="161"/>
      <c r="AA10" s="161"/>
      <c r="AB10" s="161"/>
      <c r="AC10" s="162" t="s">
        <v>494</v>
      </c>
      <c r="AD10" s="161"/>
    </row>
    <row r="11" spans="1:30" s="21" customFormat="1">
      <c r="A11" s="157"/>
      <c r="B11" s="157"/>
      <c r="C11" s="157"/>
      <c r="D11" s="157"/>
      <c r="E11" s="157"/>
      <c r="F11" s="157"/>
      <c r="G11" s="157"/>
      <c r="H11" s="157"/>
      <c r="I11" s="157"/>
      <c r="J11" s="157"/>
      <c r="K11" s="157"/>
      <c r="L11" s="157"/>
      <c r="M11" s="157"/>
      <c r="N11" s="157"/>
      <c r="O11" s="157"/>
      <c r="P11" s="157"/>
      <c r="Q11" s="157"/>
      <c r="R11" s="157"/>
      <c r="S11" s="157"/>
      <c r="T11" s="157"/>
      <c r="U11" s="157"/>
      <c r="V11" s="157"/>
      <c r="W11" s="173"/>
      <c r="X11" s="172"/>
      <c r="Y11" s="161"/>
      <c r="Z11" s="161"/>
      <c r="AA11" s="161"/>
      <c r="AB11" s="161"/>
      <c r="AC11" s="162" t="s">
        <v>453</v>
      </c>
      <c r="AD11" s="161"/>
    </row>
    <row r="12" spans="1:30" s="21" customFormat="1" ht="6.75" customHeight="1">
      <c r="A12" s="157"/>
      <c r="B12" s="157"/>
      <c r="C12" s="157"/>
      <c r="D12" s="172"/>
      <c r="E12" s="172"/>
      <c r="F12" s="157"/>
      <c r="G12" s="157"/>
      <c r="H12" s="157"/>
      <c r="I12" s="157"/>
      <c r="J12" s="157"/>
      <c r="K12" s="157"/>
      <c r="L12" s="157"/>
      <c r="M12" s="157"/>
      <c r="N12" s="157"/>
      <c r="O12" s="157"/>
      <c r="P12" s="157"/>
      <c r="Q12" s="157"/>
      <c r="R12" s="157"/>
      <c r="S12" s="157"/>
      <c r="T12" s="157"/>
      <c r="U12" s="157"/>
      <c r="V12" s="157"/>
      <c r="W12" s="157"/>
      <c r="X12" s="157"/>
      <c r="Y12" s="161"/>
      <c r="Z12" s="161"/>
      <c r="AA12" s="161"/>
      <c r="AB12" s="161"/>
      <c r="AC12" s="162" t="s">
        <v>454</v>
      </c>
      <c r="AD12" s="161"/>
    </row>
    <row r="13" spans="1:30" s="21" customFormat="1" ht="12.75" customHeight="1">
      <c r="A13" s="157"/>
      <c r="B13" s="171"/>
      <c r="C13" s="171"/>
      <c r="D13" s="157"/>
      <c r="E13" s="157"/>
      <c r="F13" s="157"/>
      <c r="G13" s="157"/>
      <c r="H13" s="157"/>
      <c r="I13" s="157"/>
      <c r="J13" s="166"/>
      <c r="K13" s="166"/>
      <c r="L13" s="166"/>
      <c r="M13" s="166"/>
      <c r="N13" s="166"/>
      <c r="O13" s="166"/>
      <c r="P13" s="157"/>
      <c r="Q13" s="157"/>
      <c r="R13" s="157"/>
      <c r="S13" s="157"/>
      <c r="T13" s="157"/>
      <c r="U13" s="157"/>
      <c r="V13" s="157"/>
      <c r="W13" s="157"/>
      <c r="X13" s="157"/>
      <c r="Y13" s="161"/>
      <c r="Z13" s="161"/>
      <c r="AA13" s="161"/>
      <c r="AB13" s="161"/>
      <c r="AC13" s="162" t="s">
        <v>175</v>
      </c>
      <c r="AD13" s="161"/>
    </row>
    <row r="14" spans="1:30" s="21" customFormat="1">
      <c r="A14" s="157"/>
      <c r="B14" s="168"/>
      <c r="C14" s="157"/>
      <c r="D14" s="172"/>
      <c r="E14" s="172"/>
      <c r="F14" s="157"/>
      <c r="G14" s="157"/>
      <c r="H14" s="157"/>
      <c r="I14" s="157"/>
      <c r="J14" s="157"/>
      <c r="K14" s="157"/>
      <c r="L14" s="157"/>
      <c r="M14" s="157"/>
      <c r="N14" s="157"/>
      <c r="O14" s="157"/>
      <c r="P14" s="157"/>
      <c r="Q14" s="157"/>
      <c r="R14" s="157"/>
      <c r="S14" s="157"/>
      <c r="T14" s="157"/>
      <c r="U14" s="157"/>
      <c r="V14" s="157"/>
      <c r="W14" s="157"/>
      <c r="X14" s="157"/>
      <c r="Y14" s="161"/>
      <c r="Z14" s="161"/>
      <c r="AA14" s="161"/>
      <c r="AB14" s="161"/>
      <c r="AC14" s="162" t="s">
        <v>495</v>
      </c>
      <c r="AD14" s="161"/>
    </row>
    <row r="15" spans="1:30" s="21" customFormat="1" ht="6.75" customHeight="1">
      <c r="A15" s="157"/>
      <c r="B15" s="168"/>
      <c r="C15" s="157"/>
      <c r="D15" s="172"/>
      <c r="E15" s="172"/>
      <c r="F15" s="157"/>
      <c r="G15" s="157"/>
      <c r="H15" s="157"/>
      <c r="I15" s="157"/>
      <c r="J15" s="157"/>
      <c r="K15" s="157"/>
      <c r="L15" s="157"/>
      <c r="M15" s="157"/>
      <c r="N15" s="157"/>
      <c r="O15" s="157"/>
      <c r="P15" s="157"/>
      <c r="Q15" s="157"/>
      <c r="R15" s="157"/>
      <c r="S15" s="157"/>
      <c r="T15" s="157"/>
      <c r="U15" s="157"/>
      <c r="V15" s="157"/>
      <c r="W15" s="157"/>
      <c r="X15" s="157"/>
      <c r="Y15" s="161"/>
      <c r="Z15" s="161"/>
      <c r="AA15" s="161"/>
      <c r="AB15" s="161"/>
      <c r="AC15" s="162" t="s">
        <v>176</v>
      </c>
      <c r="AD15" s="161"/>
    </row>
    <row r="16" spans="1:30" s="21" customFormat="1">
      <c r="A16" s="157"/>
      <c r="B16" s="168"/>
      <c r="C16" s="157"/>
      <c r="D16" s="157"/>
      <c r="E16" s="157"/>
      <c r="F16" s="157"/>
      <c r="G16" s="157"/>
      <c r="H16" s="157"/>
      <c r="I16" s="157"/>
      <c r="J16" s="157"/>
      <c r="K16" s="157"/>
      <c r="L16" s="157"/>
      <c r="M16" s="157"/>
      <c r="N16" s="157"/>
      <c r="O16" s="157"/>
      <c r="P16" s="157"/>
      <c r="Q16" s="157"/>
      <c r="R16" s="157"/>
      <c r="S16" s="157"/>
      <c r="T16" s="157"/>
      <c r="U16" s="157"/>
      <c r="V16" s="157"/>
      <c r="W16" s="157"/>
      <c r="X16" s="157"/>
      <c r="Y16" s="161"/>
      <c r="Z16" s="161"/>
      <c r="AA16" s="161"/>
      <c r="AB16" s="161"/>
      <c r="AC16" s="162" t="s">
        <v>177</v>
      </c>
      <c r="AD16" s="161"/>
    </row>
    <row r="17" spans="1:30" s="21" customFormat="1">
      <c r="A17" s="157"/>
      <c r="B17" s="168"/>
      <c r="C17" s="166"/>
      <c r="D17" s="166"/>
      <c r="E17" s="166"/>
      <c r="F17" s="166"/>
      <c r="G17" s="166"/>
      <c r="H17" s="166"/>
      <c r="I17" s="166"/>
      <c r="J17" s="166"/>
      <c r="K17" s="157"/>
      <c r="L17" s="157"/>
      <c r="M17" s="157"/>
      <c r="N17" s="157"/>
      <c r="O17" s="157"/>
      <c r="P17" s="157"/>
      <c r="Q17" s="157"/>
      <c r="R17" s="157"/>
      <c r="S17" s="157"/>
      <c r="T17" s="157"/>
      <c r="U17" s="157"/>
      <c r="V17" s="157"/>
      <c r="W17" s="157"/>
      <c r="X17" s="157"/>
      <c r="Y17" s="161"/>
      <c r="Z17" s="161"/>
      <c r="AA17" s="161"/>
      <c r="AB17" s="161"/>
      <c r="AC17" s="162" t="s">
        <v>455</v>
      </c>
      <c r="AD17" s="161"/>
    </row>
    <row r="18" spans="1:30" s="21" customFormat="1" ht="13.5" customHeight="1">
      <c r="A18" s="157"/>
      <c r="B18" s="168"/>
      <c r="C18" s="166"/>
      <c r="D18" s="166"/>
      <c r="E18" s="166"/>
      <c r="F18" s="166"/>
      <c r="G18" s="166"/>
      <c r="H18" s="166"/>
      <c r="I18" s="166"/>
      <c r="J18" s="166"/>
      <c r="K18" s="157"/>
      <c r="L18" s="157"/>
      <c r="M18" s="157"/>
      <c r="N18" s="157"/>
      <c r="O18" s="157"/>
      <c r="P18" s="157"/>
      <c r="Q18" s="157"/>
      <c r="R18" s="157"/>
      <c r="S18" s="157"/>
      <c r="T18" s="157"/>
      <c r="U18" s="157"/>
      <c r="V18" s="157"/>
      <c r="W18" s="157"/>
      <c r="X18" s="157"/>
      <c r="Y18" s="161"/>
      <c r="Z18" s="161"/>
      <c r="AA18" s="161"/>
      <c r="AB18" s="161"/>
      <c r="AC18" s="162" t="s">
        <v>496</v>
      </c>
      <c r="AD18" s="161"/>
    </row>
    <row r="19" spans="1:30" s="21" customFormat="1">
      <c r="A19" s="157"/>
      <c r="B19" s="174" t="s">
        <v>497</v>
      </c>
      <c r="C19" s="166"/>
      <c r="D19" s="157"/>
      <c r="E19" s="157"/>
      <c r="F19" s="166"/>
      <c r="G19" s="166"/>
      <c r="H19" s="166"/>
      <c r="I19" s="166"/>
      <c r="J19" s="166"/>
      <c r="K19" s="157"/>
      <c r="L19" s="157"/>
      <c r="M19" s="157"/>
      <c r="N19" s="157"/>
      <c r="O19" s="157"/>
      <c r="P19" s="157"/>
      <c r="Q19" s="157"/>
      <c r="R19" s="157"/>
      <c r="S19" s="157"/>
      <c r="T19" s="157"/>
      <c r="U19" s="157"/>
      <c r="V19" s="157"/>
      <c r="W19" s="157"/>
      <c r="X19" s="157"/>
      <c r="Y19" s="161"/>
      <c r="Z19" s="161"/>
      <c r="AA19" s="161"/>
      <c r="AB19" s="161"/>
      <c r="AC19" s="162" t="s">
        <v>456</v>
      </c>
      <c r="AD19" s="161"/>
    </row>
    <row r="20" spans="1:30" s="21" customFormat="1" ht="13.5">
      <c r="A20" s="157"/>
      <c r="B20" s="175" t="s">
        <v>178</v>
      </c>
      <c r="C20" s="166"/>
      <c r="D20" s="157"/>
      <c r="E20" s="157"/>
      <c r="F20" s="166"/>
      <c r="G20" s="166"/>
      <c r="H20" s="166"/>
      <c r="I20" s="166"/>
      <c r="J20" s="166"/>
      <c r="K20" s="157"/>
      <c r="L20" s="157"/>
      <c r="M20" s="157"/>
      <c r="N20" s="157"/>
      <c r="O20" s="157"/>
      <c r="P20" s="157"/>
      <c r="Q20" s="157"/>
      <c r="R20" s="157"/>
      <c r="S20" s="157"/>
      <c r="T20" s="157"/>
      <c r="U20" s="157"/>
      <c r="V20" s="157"/>
      <c r="W20" s="157"/>
      <c r="X20" s="157"/>
      <c r="Y20" s="161"/>
      <c r="Z20" s="161"/>
      <c r="AA20" s="161"/>
      <c r="AB20" s="161"/>
      <c r="AC20" s="176" t="s">
        <v>498</v>
      </c>
      <c r="AD20" s="161"/>
    </row>
    <row r="21" spans="1:30" s="21" customFormat="1" ht="4.5" customHeight="1">
      <c r="A21" s="157"/>
      <c r="B21" s="177"/>
      <c r="C21" s="157"/>
      <c r="D21" s="157"/>
      <c r="E21" s="157"/>
      <c r="F21" s="157"/>
      <c r="G21" s="157"/>
      <c r="H21" s="157"/>
      <c r="I21" s="157"/>
      <c r="J21" s="157"/>
      <c r="K21" s="157"/>
      <c r="L21" s="157"/>
      <c r="M21" s="157"/>
      <c r="N21" s="157"/>
      <c r="O21" s="157"/>
      <c r="P21" s="157"/>
      <c r="Q21" s="157"/>
      <c r="R21" s="157"/>
      <c r="S21" s="157"/>
      <c r="T21" s="157"/>
      <c r="U21" s="157"/>
      <c r="V21" s="157"/>
      <c r="W21" s="157"/>
      <c r="X21" s="157"/>
      <c r="Y21" s="161"/>
      <c r="Z21" s="161"/>
      <c r="AA21" s="161"/>
      <c r="AB21" s="161"/>
      <c r="AC21" s="176" t="s">
        <v>457</v>
      </c>
      <c r="AD21" s="161"/>
    </row>
    <row r="22" spans="1:30" s="21" customFormat="1" ht="9.75" customHeight="1">
      <c r="A22" s="157"/>
      <c r="B22" s="166" t="s">
        <v>458</v>
      </c>
      <c r="C22" s="166"/>
      <c r="D22" s="166"/>
      <c r="E22" s="166"/>
      <c r="F22" s="166"/>
      <c r="G22" s="166"/>
      <c r="H22" s="166"/>
      <c r="I22" s="166"/>
      <c r="J22" s="166"/>
      <c r="K22" s="157"/>
      <c r="L22" s="157"/>
      <c r="M22" s="157"/>
      <c r="N22" s="157"/>
      <c r="O22" s="157"/>
      <c r="P22" s="157"/>
      <c r="Q22" s="157"/>
      <c r="R22" s="157"/>
      <c r="S22" s="157"/>
      <c r="T22" s="157"/>
      <c r="U22" s="157"/>
      <c r="V22" s="157"/>
      <c r="W22" s="157"/>
      <c r="X22" s="157"/>
      <c r="Y22" s="161"/>
      <c r="Z22" s="161"/>
      <c r="AA22" s="161"/>
      <c r="AB22" s="161"/>
      <c r="AC22" s="176" t="s">
        <v>499</v>
      </c>
      <c r="AD22" s="161"/>
    </row>
    <row r="23" spans="1:30" s="21" customFormat="1" ht="15.75">
      <c r="A23" s="157"/>
      <c r="B23" s="166" t="s">
        <v>179</v>
      </c>
      <c r="C23" s="166"/>
      <c r="D23" s="166"/>
      <c r="E23" s="166"/>
      <c r="F23" s="166"/>
      <c r="G23" s="166"/>
      <c r="H23" s="166"/>
      <c r="I23" s="166"/>
      <c r="J23" s="166"/>
      <c r="K23" s="157"/>
      <c r="L23" s="157"/>
      <c r="M23" s="157"/>
      <c r="N23" s="157"/>
      <c r="O23" s="157"/>
      <c r="P23" s="157"/>
      <c r="Q23" s="157"/>
      <c r="R23" s="157"/>
      <c r="S23" s="157"/>
      <c r="T23" s="157"/>
      <c r="U23" s="157"/>
      <c r="V23" s="157"/>
      <c r="W23" s="157"/>
      <c r="X23" s="157"/>
      <c r="Y23" s="161"/>
      <c r="Z23" s="161"/>
      <c r="AA23" s="161"/>
      <c r="AB23" s="161"/>
      <c r="AC23" s="176" t="s">
        <v>459</v>
      </c>
      <c r="AD23" s="161"/>
    </row>
    <row r="24" spans="1:30" s="21" customFormat="1" ht="13.5">
      <c r="A24" s="157"/>
      <c r="B24" s="177" t="s">
        <v>180</v>
      </c>
      <c r="C24" s="166"/>
      <c r="D24" s="166"/>
      <c r="E24" s="166"/>
      <c r="F24" s="166"/>
      <c r="G24" s="166"/>
      <c r="H24" s="166"/>
      <c r="I24" s="166"/>
      <c r="J24" s="166"/>
      <c r="K24" s="157"/>
      <c r="L24" s="157"/>
      <c r="M24" s="157"/>
      <c r="N24" s="157"/>
      <c r="O24" s="157"/>
      <c r="P24" s="157"/>
      <c r="Q24" s="157"/>
      <c r="R24" s="157"/>
      <c r="S24" s="157"/>
      <c r="T24" s="157"/>
      <c r="U24" s="157"/>
      <c r="V24" s="157"/>
      <c r="W24" s="157"/>
      <c r="X24" s="157"/>
      <c r="Y24" s="161"/>
      <c r="Z24" s="161"/>
      <c r="AA24" s="161"/>
      <c r="AB24" s="161"/>
      <c r="AC24" s="176" t="s">
        <v>460</v>
      </c>
      <c r="AD24" s="161"/>
    </row>
    <row r="25" spans="1:30" s="21" customFormat="1" ht="6" customHeight="1">
      <c r="A25" s="157"/>
      <c r="B25" s="177"/>
      <c r="C25" s="166"/>
      <c r="D25" s="166"/>
      <c r="E25" s="166"/>
      <c r="F25" s="166"/>
      <c r="G25" s="166"/>
      <c r="H25" s="166"/>
      <c r="I25" s="166"/>
      <c r="J25" s="166"/>
      <c r="K25" s="157"/>
      <c r="L25" s="157"/>
      <c r="M25" s="157"/>
      <c r="N25" s="157"/>
      <c r="O25" s="157"/>
      <c r="P25" s="157"/>
      <c r="Q25" s="157"/>
      <c r="R25" s="157"/>
      <c r="S25" s="157"/>
      <c r="T25" s="157"/>
      <c r="U25" s="157"/>
      <c r="V25" s="157"/>
      <c r="W25" s="157"/>
      <c r="X25" s="157"/>
      <c r="Y25" s="161"/>
      <c r="Z25" s="161"/>
      <c r="AA25" s="161"/>
      <c r="AB25" s="161"/>
      <c r="AC25" s="176" t="s">
        <v>181</v>
      </c>
      <c r="AD25" s="161"/>
    </row>
    <row r="26" spans="1:30" s="21" customFormat="1" ht="20.25" customHeight="1">
      <c r="A26" s="157"/>
      <c r="B26" s="177"/>
      <c r="C26" s="178" t="s">
        <v>168</v>
      </c>
      <c r="D26" s="466"/>
      <c r="E26" s="467"/>
      <c r="F26" s="467"/>
      <c r="G26" s="467"/>
      <c r="H26" s="468"/>
      <c r="I26" s="179" t="s">
        <v>182</v>
      </c>
      <c r="J26" s="170" t="str">
        <f>IF(D26="","",IF(D26=$W$7,2,IF(D26=$W$8,1,IF(D26=$W$9,2,IF(D26=$W$10,SQRT(3),0)))))</f>
        <v/>
      </c>
      <c r="K26" s="157" t="s">
        <v>441</v>
      </c>
      <c r="L26" s="157"/>
      <c r="M26" s="157"/>
      <c r="N26" s="157"/>
      <c r="O26" s="157"/>
      <c r="P26" s="157"/>
      <c r="Q26" s="157"/>
      <c r="R26" s="157"/>
      <c r="S26" s="157"/>
      <c r="T26" s="157"/>
      <c r="U26" s="157"/>
      <c r="V26" s="157"/>
      <c r="W26" s="157"/>
      <c r="X26" s="157"/>
      <c r="Y26" s="161"/>
      <c r="Z26" s="161"/>
      <c r="AA26" s="161"/>
      <c r="AB26" s="161"/>
      <c r="AC26" s="176" t="s">
        <v>461</v>
      </c>
      <c r="AD26" s="161"/>
    </row>
    <row r="27" spans="1:30" s="21" customFormat="1" ht="8.25" customHeight="1">
      <c r="A27" s="157"/>
      <c r="B27" s="177"/>
      <c r="C27" s="166"/>
      <c r="D27" s="166"/>
      <c r="E27" s="166"/>
      <c r="F27" s="166"/>
      <c r="G27" s="166"/>
      <c r="H27" s="166"/>
      <c r="I27" s="166"/>
      <c r="J27" s="166"/>
      <c r="K27" s="157"/>
      <c r="L27" s="157"/>
      <c r="M27" s="157"/>
      <c r="N27" s="157"/>
      <c r="O27" s="157"/>
      <c r="P27" s="157"/>
      <c r="Q27" s="157"/>
      <c r="R27" s="157"/>
      <c r="S27" s="157"/>
      <c r="T27" s="157"/>
      <c r="U27" s="157"/>
      <c r="V27" s="157"/>
      <c r="W27" s="157"/>
      <c r="X27" s="157"/>
      <c r="Y27" s="161"/>
      <c r="Z27" s="161"/>
      <c r="AA27" s="161"/>
      <c r="AB27" s="161"/>
      <c r="AC27" s="176" t="s">
        <v>462</v>
      </c>
      <c r="AD27" s="161"/>
    </row>
    <row r="28" spans="1:30" s="21" customFormat="1" ht="13.5">
      <c r="A28" s="157"/>
      <c r="B28" s="166" t="s">
        <v>183</v>
      </c>
      <c r="C28" s="157"/>
      <c r="D28" s="157"/>
      <c r="E28" s="157"/>
      <c r="F28" s="157"/>
      <c r="G28" s="157"/>
      <c r="H28" s="157"/>
      <c r="I28" s="157"/>
      <c r="J28" s="157"/>
      <c r="K28" s="157"/>
      <c r="L28" s="157"/>
      <c r="M28" s="157"/>
      <c r="N28" s="157"/>
      <c r="O28" s="157"/>
      <c r="P28" s="157"/>
      <c r="Q28" s="157"/>
      <c r="R28" s="157"/>
      <c r="S28" s="157"/>
      <c r="T28" s="157"/>
      <c r="U28" s="157"/>
      <c r="V28" s="157"/>
      <c r="W28" s="157"/>
      <c r="X28" s="157"/>
      <c r="Y28" s="161"/>
      <c r="Z28" s="161"/>
      <c r="AA28" s="161"/>
      <c r="AB28" s="161"/>
      <c r="AC28" s="176" t="s">
        <v>500</v>
      </c>
      <c r="AD28" s="161"/>
    </row>
    <row r="29" spans="1:30" s="21" customFormat="1" ht="13.5">
      <c r="A29" s="157"/>
      <c r="B29" s="166" t="s">
        <v>463</v>
      </c>
      <c r="C29" s="157"/>
      <c r="D29" s="157"/>
      <c r="E29" s="157"/>
      <c r="F29" s="157"/>
      <c r="G29" s="157"/>
      <c r="H29" s="157"/>
      <c r="I29" s="157" t="s">
        <v>442</v>
      </c>
      <c r="J29" s="157"/>
      <c r="K29" s="157"/>
      <c r="L29" s="157"/>
      <c r="M29" s="157"/>
      <c r="N29" s="157"/>
      <c r="O29" s="157"/>
      <c r="P29" s="157"/>
      <c r="Q29" s="157"/>
      <c r="R29" s="157"/>
      <c r="S29" s="157"/>
      <c r="T29" s="157"/>
      <c r="U29" s="157"/>
      <c r="V29" s="157"/>
      <c r="W29" s="157"/>
      <c r="X29" s="157"/>
      <c r="Y29" s="161"/>
      <c r="Z29" s="161"/>
      <c r="AA29" s="161"/>
      <c r="AB29" s="161"/>
      <c r="AC29" s="176" t="s">
        <v>464</v>
      </c>
      <c r="AD29" s="161"/>
    </row>
    <row r="30" spans="1:30" s="21" customFormat="1" ht="13.5">
      <c r="A30" s="157"/>
      <c r="B30" s="166" t="s">
        <v>185</v>
      </c>
      <c r="C30" s="166"/>
      <c r="D30" s="166"/>
      <c r="E30" s="166"/>
      <c r="F30" s="166"/>
      <c r="G30" s="166"/>
      <c r="H30" s="166"/>
      <c r="I30" s="166" t="s">
        <v>465</v>
      </c>
      <c r="J30" s="166"/>
      <c r="K30" s="157"/>
      <c r="L30" s="157"/>
      <c r="M30" s="157"/>
      <c r="N30" s="157"/>
      <c r="O30" s="157"/>
      <c r="P30" s="157"/>
      <c r="Q30" s="157"/>
      <c r="R30" s="157"/>
      <c r="S30" s="157"/>
      <c r="T30" s="157"/>
      <c r="U30" s="157"/>
      <c r="V30" s="157"/>
      <c r="W30" s="157"/>
      <c r="X30" s="157"/>
      <c r="Y30" s="161"/>
      <c r="Z30" s="161"/>
      <c r="AA30" s="161"/>
      <c r="AB30" s="161"/>
      <c r="AC30" s="176" t="s">
        <v>466</v>
      </c>
      <c r="AD30" s="161"/>
    </row>
    <row r="31" spans="1:30" s="21" customFormat="1">
      <c r="A31" s="157"/>
      <c r="B31" s="166" t="s">
        <v>186</v>
      </c>
      <c r="C31" s="166"/>
      <c r="D31" s="166"/>
      <c r="E31" s="166"/>
      <c r="F31" s="166"/>
      <c r="G31" s="166"/>
      <c r="H31" s="166"/>
      <c r="I31" s="166" t="s">
        <v>501</v>
      </c>
      <c r="J31" s="166"/>
      <c r="K31" s="157"/>
      <c r="L31" s="157"/>
      <c r="M31" s="157"/>
      <c r="N31" s="157"/>
      <c r="O31" s="157"/>
      <c r="P31" s="157"/>
      <c r="Q31" s="157"/>
      <c r="R31" s="157"/>
      <c r="S31" s="157"/>
      <c r="T31" s="157"/>
      <c r="U31" s="157"/>
      <c r="V31" s="157"/>
      <c r="W31" s="157"/>
      <c r="X31" s="157"/>
      <c r="Y31" s="161"/>
      <c r="Z31" s="161"/>
      <c r="AA31" s="161"/>
      <c r="AB31" s="161"/>
      <c r="AC31" s="162"/>
      <c r="AD31" s="161"/>
    </row>
    <row r="32" spans="1:30" s="21" customFormat="1" ht="9.75" customHeight="1">
      <c r="A32" s="157"/>
      <c r="B32" s="166"/>
      <c r="C32" s="166"/>
      <c r="D32" s="166"/>
      <c r="E32" s="180" t="s">
        <v>187</v>
      </c>
      <c r="F32" s="166"/>
      <c r="G32" s="166"/>
      <c r="H32" s="166"/>
      <c r="I32" s="166"/>
      <c r="J32" s="166"/>
      <c r="K32" s="157"/>
      <c r="L32" s="157"/>
      <c r="M32" s="157"/>
      <c r="N32" s="157"/>
      <c r="O32" s="157"/>
      <c r="P32" s="157"/>
      <c r="Q32" s="157"/>
      <c r="R32" s="157"/>
      <c r="S32" s="157"/>
      <c r="T32" s="157"/>
      <c r="U32" s="157"/>
      <c r="V32" s="157"/>
      <c r="W32" s="157"/>
      <c r="X32" s="157"/>
      <c r="Y32" s="161"/>
      <c r="Z32" s="161"/>
      <c r="AA32" s="161"/>
      <c r="AB32" s="161"/>
      <c r="AC32" s="162"/>
      <c r="AD32" s="161"/>
    </row>
    <row r="33" spans="1:32" s="21" customFormat="1" ht="20.25" customHeight="1">
      <c r="A33" s="157"/>
      <c r="B33" s="166"/>
      <c r="C33" s="469" t="s">
        <v>188</v>
      </c>
      <c r="D33" s="470"/>
      <c r="E33" s="471"/>
      <c r="F33" s="231"/>
      <c r="G33" s="181" t="s">
        <v>467</v>
      </c>
      <c r="H33" s="166"/>
      <c r="I33" s="159" t="s">
        <v>189</v>
      </c>
      <c r="J33" s="182" t="str">
        <f>IF(F33="","",IF(D26=$W$7,ROUND(F33*1000/105,1),IF(D26=$W$8,ROUND(F33*1000/210,1),IF(D26=$W$9,ROUND(F33*1000/210,1),IF(D26=$W$10,ROUND(F33*1000/SQRT(3)/210,1),0)))))</f>
        <v/>
      </c>
      <c r="K33" s="157" t="s">
        <v>468</v>
      </c>
      <c r="L33" s="157"/>
      <c r="M33" s="157"/>
      <c r="N33" s="157"/>
      <c r="O33" s="157"/>
      <c r="P33" s="157"/>
      <c r="Q33" s="157"/>
      <c r="R33" s="157"/>
      <c r="S33" s="157"/>
      <c r="T33" s="157"/>
      <c r="U33" s="157"/>
      <c r="V33" s="157"/>
      <c r="W33" s="157"/>
      <c r="X33" s="157"/>
      <c r="Y33" s="161"/>
      <c r="Z33" s="161"/>
      <c r="AA33" s="161"/>
      <c r="AB33" s="161"/>
      <c r="AC33" s="162"/>
      <c r="AD33" s="161"/>
    </row>
    <row r="34" spans="1:32" s="21" customFormat="1" ht="6" customHeight="1">
      <c r="A34" s="157"/>
      <c r="B34" s="166"/>
      <c r="C34" s="157"/>
      <c r="D34" s="157"/>
      <c r="E34" s="157"/>
      <c r="F34" s="166"/>
      <c r="G34" s="166"/>
      <c r="H34" s="166"/>
      <c r="I34" s="166"/>
      <c r="J34" s="166"/>
      <c r="K34" s="157"/>
      <c r="L34" s="157"/>
      <c r="M34" s="157"/>
      <c r="N34" s="157"/>
      <c r="O34" s="157"/>
      <c r="P34" s="157"/>
      <c r="Q34" s="157"/>
      <c r="R34" s="157"/>
      <c r="S34" s="157"/>
      <c r="T34" s="157"/>
      <c r="U34" s="157"/>
      <c r="V34" s="157"/>
      <c r="W34" s="157"/>
      <c r="X34" s="157"/>
      <c r="Y34" s="161"/>
      <c r="Z34" s="161"/>
      <c r="AA34" s="161"/>
      <c r="AB34" s="161"/>
      <c r="AC34" s="162"/>
      <c r="AD34" s="161"/>
    </row>
    <row r="35" spans="1:32" s="21" customFormat="1" ht="12.75" customHeight="1">
      <c r="A35" s="157"/>
      <c r="B35" s="166" t="s">
        <v>190</v>
      </c>
      <c r="C35" s="166"/>
      <c r="D35" s="183"/>
      <c r="E35" s="183"/>
      <c r="F35" s="166"/>
      <c r="G35" s="166"/>
      <c r="H35" s="166"/>
      <c r="I35" s="166"/>
      <c r="J35" s="166"/>
      <c r="K35" s="157"/>
      <c r="L35" s="157"/>
      <c r="M35" s="157"/>
      <c r="N35" s="157"/>
      <c r="O35" s="157"/>
      <c r="P35" s="157"/>
      <c r="Q35" s="157"/>
      <c r="R35" s="157"/>
      <c r="S35" s="157"/>
      <c r="T35" s="157"/>
      <c r="U35" s="157"/>
      <c r="V35" s="157"/>
      <c r="W35" s="157"/>
      <c r="X35" s="157"/>
      <c r="Y35" s="161"/>
      <c r="Z35" s="161"/>
      <c r="AA35" s="161"/>
      <c r="AB35" s="161"/>
      <c r="AC35" s="162"/>
      <c r="AD35" s="161"/>
    </row>
    <row r="36" spans="1:32" s="21" customFormat="1" ht="6" customHeight="1">
      <c r="A36" s="157"/>
      <c r="B36" s="166"/>
      <c r="C36" s="157"/>
      <c r="D36" s="157"/>
      <c r="E36" s="157"/>
      <c r="F36" s="157"/>
      <c r="G36" s="157"/>
      <c r="H36" s="157"/>
      <c r="I36" s="166"/>
      <c r="J36" s="166"/>
      <c r="K36" s="157"/>
      <c r="L36" s="157"/>
      <c r="M36" s="157"/>
      <c r="N36" s="157"/>
      <c r="O36" s="157"/>
      <c r="P36" s="157"/>
      <c r="Q36" s="157"/>
      <c r="R36" s="157"/>
      <c r="S36" s="157"/>
      <c r="T36" s="157"/>
      <c r="U36" s="157"/>
      <c r="V36" s="157"/>
      <c r="W36" s="157"/>
      <c r="X36" s="157"/>
      <c r="Y36" s="161"/>
      <c r="Z36" s="162"/>
      <c r="AA36" s="161"/>
      <c r="AB36" s="161"/>
      <c r="AC36" s="162"/>
      <c r="AD36" s="161"/>
    </row>
    <row r="37" spans="1:32" s="21" customFormat="1" ht="12" customHeight="1">
      <c r="A37" s="157"/>
      <c r="B37" s="157"/>
      <c r="C37" s="157" t="s">
        <v>191</v>
      </c>
      <c r="D37" s="166"/>
      <c r="E37" s="166"/>
      <c r="F37" s="184"/>
      <c r="G37" s="184"/>
      <c r="H37" s="157"/>
      <c r="I37" s="157"/>
      <c r="J37" s="157" t="s">
        <v>192</v>
      </c>
      <c r="K37" s="157"/>
      <c r="L37" s="157"/>
      <c r="M37" s="157"/>
      <c r="N37" s="157"/>
      <c r="O37" s="157"/>
      <c r="P37" s="157"/>
      <c r="Q37" s="157"/>
      <c r="R37" s="157"/>
      <c r="S37" s="157"/>
      <c r="T37" s="157"/>
      <c r="U37" s="157"/>
      <c r="V37" s="157"/>
      <c r="W37" s="157"/>
      <c r="X37" s="157"/>
      <c r="Y37" s="161"/>
      <c r="Z37" s="162"/>
      <c r="AA37" s="161"/>
      <c r="AB37" s="161"/>
      <c r="AC37" s="162"/>
      <c r="AD37" s="161"/>
    </row>
    <row r="38" spans="1:32" s="21" customFormat="1" ht="5.25" customHeight="1">
      <c r="A38" s="157"/>
      <c r="B38" s="157"/>
      <c r="C38" s="185"/>
      <c r="D38" s="186"/>
      <c r="E38" s="186"/>
      <c r="F38" s="186"/>
      <c r="G38" s="186"/>
      <c r="H38" s="187"/>
      <c r="I38" s="157"/>
      <c r="J38" s="185"/>
      <c r="K38" s="186"/>
      <c r="L38" s="186"/>
      <c r="M38" s="186"/>
      <c r="N38" s="186"/>
      <c r="O38" s="187"/>
      <c r="P38" s="157"/>
      <c r="Q38" s="157"/>
      <c r="R38" s="157"/>
      <c r="S38" s="157"/>
      <c r="T38" s="157"/>
      <c r="U38" s="157"/>
      <c r="V38" s="157"/>
      <c r="W38" s="157"/>
      <c r="X38" s="157"/>
      <c r="Y38" s="161"/>
      <c r="Z38" s="162"/>
      <c r="AA38" s="161"/>
      <c r="AB38" s="161"/>
      <c r="AC38" s="162"/>
      <c r="AD38" s="161"/>
    </row>
    <row r="39" spans="1:32" s="21" customFormat="1">
      <c r="A39" s="157"/>
      <c r="B39" s="157"/>
      <c r="C39" s="188" t="s">
        <v>193</v>
      </c>
      <c r="D39" s="166"/>
      <c r="E39" s="166"/>
      <c r="F39" s="183" t="s">
        <v>469</v>
      </c>
      <c r="G39" s="189"/>
      <c r="H39" s="190" t="s">
        <v>443</v>
      </c>
      <c r="I39" s="157"/>
      <c r="J39" s="188" t="s">
        <v>193</v>
      </c>
      <c r="K39" s="166"/>
      <c r="L39" s="166"/>
      <c r="M39" s="183" t="s">
        <v>470</v>
      </c>
      <c r="N39" s="189"/>
      <c r="O39" s="190" t="s">
        <v>502</v>
      </c>
      <c r="P39" s="157"/>
      <c r="Q39" s="157"/>
      <c r="R39" s="157"/>
      <c r="S39" s="157"/>
      <c r="T39" s="157"/>
      <c r="U39" s="157"/>
      <c r="V39" s="157"/>
      <c r="W39" s="157"/>
      <c r="X39" s="157"/>
      <c r="Y39" s="161"/>
      <c r="Z39" s="162"/>
      <c r="AA39" s="161"/>
      <c r="AB39" s="161"/>
      <c r="AC39" s="162"/>
      <c r="AD39" s="191"/>
      <c r="AF39" s="22"/>
    </row>
    <row r="40" spans="1:32" s="21" customFormat="1" ht="2.25" customHeight="1">
      <c r="A40" s="157"/>
      <c r="B40" s="157"/>
      <c r="C40" s="188"/>
      <c r="D40" s="166"/>
      <c r="E40" s="166"/>
      <c r="F40" s="232"/>
      <c r="G40" s="166"/>
      <c r="H40" s="192"/>
      <c r="I40" s="157"/>
      <c r="J40" s="188"/>
      <c r="K40" s="166"/>
      <c r="L40" s="166"/>
      <c r="M40" s="166"/>
      <c r="N40" s="166"/>
      <c r="O40" s="192"/>
      <c r="P40" s="157"/>
      <c r="Q40" s="157"/>
      <c r="R40" s="157"/>
      <c r="S40" s="157"/>
      <c r="T40" s="157"/>
      <c r="U40" s="157"/>
      <c r="V40" s="157"/>
      <c r="W40" s="157"/>
      <c r="X40" s="157"/>
      <c r="Y40" s="161"/>
      <c r="Z40" s="162"/>
      <c r="AA40" s="161"/>
      <c r="AB40" s="161"/>
      <c r="AC40" s="162"/>
      <c r="AD40" s="161"/>
    </row>
    <row r="41" spans="1:32" s="21" customFormat="1">
      <c r="A41" s="157"/>
      <c r="B41" s="157"/>
      <c r="C41" s="459" t="s">
        <v>196</v>
      </c>
      <c r="D41" s="460"/>
      <c r="E41" s="193"/>
      <c r="F41" s="233"/>
      <c r="G41" s="179"/>
      <c r="H41" s="234"/>
      <c r="I41" s="159"/>
      <c r="J41" s="459" t="s">
        <v>196</v>
      </c>
      <c r="K41" s="460"/>
      <c r="L41" s="193"/>
      <c r="M41" s="233"/>
      <c r="N41" s="179"/>
      <c r="O41" s="234"/>
      <c r="P41" s="157"/>
      <c r="Q41" s="157"/>
      <c r="R41" s="157"/>
      <c r="S41" s="157"/>
      <c r="T41" s="157"/>
      <c r="U41" s="157"/>
      <c r="V41" s="157"/>
      <c r="W41" s="157"/>
      <c r="X41" s="157"/>
      <c r="Y41" s="161"/>
      <c r="Z41" s="162"/>
      <c r="AA41" s="161"/>
      <c r="AB41" s="161"/>
      <c r="AC41" s="162"/>
      <c r="AD41" s="161"/>
    </row>
    <row r="42" spans="1:32" s="21" customFormat="1" ht="3" customHeight="1">
      <c r="A42" s="157"/>
      <c r="B42" s="157"/>
      <c r="C42" s="188"/>
      <c r="D42" s="166"/>
      <c r="E42" s="166"/>
      <c r="F42" s="183"/>
      <c r="G42" s="166"/>
      <c r="H42" s="190"/>
      <c r="I42" s="157"/>
      <c r="J42" s="188"/>
      <c r="K42" s="166"/>
      <c r="L42" s="166"/>
      <c r="M42" s="183"/>
      <c r="N42" s="166"/>
      <c r="O42" s="190"/>
      <c r="P42" s="157"/>
      <c r="Q42" s="157"/>
      <c r="R42" s="157"/>
      <c r="S42" s="157"/>
      <c r="T42" s="157"/>
      <c r="U42" s="157"/>
      <c r="V42" s="157"/>
      <c r="W42" s="157"/>
      <c r="X42" s="157"/>
      <c r="Y42" s="161"/>
      <c r="Z42" s="162"/>
      <c r="AA42" s="161"/>
      <c r="AB42" s="161"/>
      <c r="AC42" s="162"/>
      <c r="AD42" s="161"/>
    </row>
    <row r="43" spans="1:32" s="21" customFormat="1" ht="13.5" customHeight="1">
      <c r="A43" s="157"/>
      <c r="B43" s="157"/>
      <c r="C43" s="459" t="s">
        <v>471</v>
      </c>
      <c r="D43" s="460"/>
      <c r="E43" s="194" t="s">
        <v>472</v>
      </c>
      <c r="F43" s="195" t="str">
        <f>IF(F41="","",VLOOKUP(F41,$M$55:$N$68,2,FALSE))</f>
        <v/>
      </c>
      <c r="G43" s="196" t="s">
        <v>444</v>
      </c>
      <c r="H43" s="197" t="str">
        <f>IF(H41="","",VLOOKUP(H41,$M$55:$N$68,2,FALSE))</f>
        <v/>
      </c>
      <c r="I43" s="157"/>
      <c r="J43" s="459" t="s">
        <v>471</v>
      </c>
      <c r="K43" s="460"/>
      <c r="L43" s="196" t="s">
        <v>473</v>
      </c>
      <c r="M43" s="198" t="str">
        <f>IF(M41="","",VLOOKUP(M41,$M$55:$N$68,2,FALSE))</f>
        <v/>
      </c>
      <c r="N43" s="196" t="s">
        <v>474</v>
      </c>
      <c r="O43" s="197" t="str">
        <f>IF(O41="","",VLOOKUP(O41,$M$55:$N$68,2,FALSE))</f>
        <v/>
      </c>
      <c r="P43" s="157"/>
      <c r="Q43" s="157"/>
      <c r="R43" s="157"/>
      <c r="S43" s="157"/>
      <c r="T43" s="157"/>
      <c r="U43" s="157"/>
      <c r="V43" s="157"/>
      <c r="W43" s="157"/>
      <c r="X43" s="157"/>
      <c r="Y43" s="161"/>
      <c r="Z43" s="162"/>
      <c r="AA43" s="161"/>
      <c r="AB43" s="161"/>
      <c r="AC43" s="162"/>
      <c r="AD43" s="161"/>
    </row>
    <row r="44" spans="1:32" s="21" customFormat="1" ht="3" customHeight="1">
      <c r="A44" s="157"/>
      <c r="B44" s="157"/>
      <c r="C44" s="188"/>
      <c r="D44" s="166"/>
      <c r="E44" s="199"/>
      <c r="F44" s="183"/>
      <c r="G44" s="200"/>
      <c r="H44" s="190"/>
      <c r="I44" s="157"/>
      <c r="J44" s="188"/>
      <c r="K44" s="166"/>
      <c r="L44" s="200"/>
      <c r="M44" s="183"/>
      <c r="N44" s="200"/>
      <c r="O44" s="190"/>
      <c r="P44" s="157"/>
      <c r="Q44" s="157"/>
      <c r="R44" s="157"/>
      <c r="S44" s="157"/>
      <c r="T44" s="157"/>
      <c r="U44" s="157"/>
      <c r="V44" s="157"/>
      <c r="W44" s="157"/>
      <c r="X44" s="157"/>
      <c r="Y44" s="161"/>
      <c r="Z44" s="162"/>
      <c r="AA44" s="161"/>
      <c r="AB44" s="161"/>
      <c r="AC44" s="162"/>
      <c r="AD44" s="161"/>
    </row>
    <row r="45" spans="1:32" s="21" customFormat="1" ht="13.5" customHeight="1">
      <c r="A45" s="157"/>
      <c r="B45" s="157"/>
      <c r="C45" s="459" t="s">
        <v>199</v>
      </c>
      <c r="D45" s="460"/>
      <c r="E45" s="194" t="s">
        <v>503</v>
      </c>
      <c r="F45" s="235"/>
      <c r="G45" s="196" t="s">
        <v>475</v>
      </c>
      <c r="H45" s="236"/>
      <c r="I45" s="157"/>
      <c r="J45" s="459" t="s">
        <v>199</v>
      </c>
      <c r="K45" s="460"/>
      <c r="L45" s="196" t="s">
        <v>504</v>
      </c>
      <c r="M45" s="235"/>
      <c r="N45" s="196" t="s">
        <v>201</v>
      </c>
      <c r="O45" s="236"/>
      <c r="P45" s="157"/>
      <c r="Q45" s="157"/>
      <c r="R45" s="157"/>
      <c r="S45" s="157"/>
      <c r="T45" s="157"/>
      <c r="U45" s="157"/>
      <c r="V45" s="157"/>
      <c r="W45" s="157"/>
      <c r="X45" s="157"/>
      <c r="Y45" s="161"/>
      <c r="Z45" s="162"/>
      <c r="AA45" s="161"/>
      <c r="AB45" s="161"/>
      <c r="AC45" s="162"/>
      <c r="AD45" s="161"/>
    </row>
    <row r="46" spans="1:32" s="21" customFormat="1" ht="3" customHeight="1">
      <c r="A46" s="157"/>
      <c r="B46" s="157"/>
      <c r="C46" s="188"/>
      <c r="D46" s="166"/>
      <c r="E46" s="199"/>
      <c r="F46" s="183"/>
      <c r="G46" s="200"/>
      <c r="H46" s="190"/>
      <c r="I46" s="157"/>
      <c r="J46" s="188"/>
      <c r="K46" s="166"/>
      <c r="L46" s="200"/>
      <c r="M46" s="183"/>
      <c r="N46" s="200"/>
      <c r="O46" s="190"/>
      <c r="P46" s="157"/>
      <c r="Q46" s="157"/>
      <c r="R46" s="157"/>
      <c r="S46" s="157"/>
      <c r="T46" s="157"/>
      <c r="U46" s="157"/>
      <c r="V46" s="157"/>
      <c r="W46" s="157"/>
      <c r="X46" s="157"/>
      <c r="Y46" s="161"/>
      <c r="Z46" s="162"/>
      <c r="AA46" s="161"/>
      <c r="AB46" s="161"/>
      <c r="AC46" s="162"/>
      <c r="AD46" s="161"/>
    </row>
    <row r="47" spans="1:32" s="21" customFormat="1" ht="12.75" customHeight="1">
      <c r="A47" s="157"/>
      <c r="B47" s="157"/>
      <c r="C47" s="188" t="s">
        <v>202</v>
      </c>
      <c r="D47" s="179"/>
      <c r="E47" s="194" t="s">
        <v>505</v>
      </c>
      <c r="F47" s="201" t="str">
        <f>IF(F41="","",ROUND(F43*(F45/1000),3))</f>
        <v/>
      </c>
      <c r="G47" s="196" t="s">
        <v>476</v>
      </c>
      <c r="H47" s="202" t="str">
        <f>IF(H41="","",ROUND(H43*(H45/1000),3))</f>
        <v/>
      </c>
      <c r="I47" s="157"/>
      <c r="J47" s="188" t="s">
        <v>202</v>
      </c>
      <c r="K47" s="179"/>
      <c r="L47" s="196" t="s">
        <v>477</v>
      </c>
      <c r="M47" s="201" t="str">
        <f>IF(M41="","",ROUND(M43*(M45/1000),3))</f>
        <v/>
      </c>
      <c r="N47" s="196" t="s">
        <v>445</v>
      </c>
      <c r="O47" s="202" t="str">
        <f>IF(O41="","",ROUND(O43*(O45/1000),3))</f>
        <v/>
      </c>
      <c r="P47" s="157"/>
      <c r="Q47" s="157"/>
      <c r="R47" s="157"/>
      <c r="S47" s="157"/>
      <c r="T47" s="157"/>
      <c r="U47" s="157"/>
      <c r="V47" s="157"/>
      <c r="W47" s="157"/>
      <c r="X47" s="157"/>
      <c r="Y47" s="161"/>
      <c r="Z47" s="162"/>
      <c r="AA47" s="161"/>
      <c r="AB47" s="161"/>
      <c r="AC47" s="162"/>
      <c r="AD47" s="161"/>
    </row>
    <row r="48" spans="1:32" s="21" customFormat="1" ht="12.75" customHeight="1">
      <c r="A48" s="157"/>
      <c r="B48" s="157"/>
      <c r="C48" s="188"/>
      <c r="D48" s="179"/>
      <c r="E48" s="180"/>
      <c r="F48" s="203" t="s">
        <v>478</v>
      </c>
      <c r="G48" s="203"/>
      <c r="H48" s="204" t="s">
        <v>506</v>
      </c>
      <c r="I48" s="157"/>
      <c r="J48" s="188"/>
      <c r="K48" s="179"/>
      <c r="L48" s="179"/>
      <c r="M48" s="203" t="s">
        <v>507</v>
      </c>
      <c r="N48" s="180"/>
      <c r="O48" s="204" t="s">
        <v>508</v>
      </c>
      <c r="P48" s="157"/>
      <c r="Q48" s="157"/>
      <c r="R48" s="157"/>
      <c r="S48" s="157"/>
      <c r="T48" s="157"/>
      <c r="U48" s="157"/>
      <c r="V48" s="157"/>
      <c r="W48" s="157"/>
      <c r="X48" s="157"/>
      <c r="Y48" s="161"/>
      <c r="Z48" s="162"/>
      <c r="AA48" s="161"/>
      <c r="AB48" s="161"/>
      <c r="AC48" s="162"/>
      <c r="AD48" s="161"/>
    </row>
    <row r="49" spans="1:30" s="21" customFormat="1" ht="5.25" customHeight="1">
      <c r="A49" s="157"/>
      <c r="B49" s="157"/>
      <c r="C49" s="205"/>
      <c r="D49" s="206"/>
      <c r="E49" s="206"/>
      <c r="F49" s="206"/>
      <c r="G49" s="206"/>
      <c r="H49" s="207"/>
      <c r="I49" s="157"/>
      <c r="J49" s="205"/>
      <c r="K49" s="206"/>
      <c r="L49" s="206"/>
      <c r="M49" s="206"/>
      <c r="N49" s="206"/>
      <c r="O49" s="207"/>
      <c r="P49" s="157"/>
      <c r="Q49" s="157"/>
      <c r="R49" s="157"/>
      <c r="S49" s="157"/>
      <c r="T49" s="157"/>
      <c r="U49" s="157"/>
      <c r="V49" s="157"/>
      <c r="W49" s="157"/>
      <c r="X49" s="157"/>
      <c r="Y49" s="161"/>
      <c r="Z49" s="162"/>
      <c r="AA49" s="161"/>
      <c r="AB49" s="161"/>
      <c r="AC49" s="162"/>
      <c r="AD49" s="161"/>
    </row>
    <row r="50" spans="1:30" s="21" customFormat="1" ht="12.75" customHeight="1">
      <c r="A50" s="157"/>
      <c r="B50" s="157"/>
      <c r="C50" s="472" t="s">
        <v>191</v>
      </c>
      <c r="D50" s="472"/>
      <c r="E50" s="472"/>
      <c r="F50" s="472"/>
      <c r="G50" s="473"/>
      <c r="H50" s="208" t="str">
        <f>IF(H47="",F47,F47+H47)</f>
        <v/>
      </c>
      <c r="I50" s="157" t="s">
        <v>207</v>
      </c>
      <c r="J50" s="472" t="s">
        <v>192</v>
      </c>
      <c r="K50" s="472"/>
      <c r="L50" s="472"/>
      <c r="M50" s="472"/>
      <c r="N50" s="473"/>
      <c r="O50" s="208" t="str">
        <f>IF(O47="",M47,M47+O47)</f>
        <v/>
      </c>
      <c r="P50" s="157" t="s">
        <v>479</v>
      </c>
      <c r="Q50" s="157"/>
      <c r="R50" s="157"/>
      <c r="S50" s="157"/>
      <c r="T50" s="157"/>
      <c r="U50" s="157"/>
      <c r="V50" s="157"/>
      <c r="W50" s="157"/>
      <c r="X50" s="157"/>
      <c r="Y50" s="161"/>
      <c r="Z50" s="162"/>
      <c r="AA50" s="161"/>
      <c r="AB50" s="161"/>
      <c r="AC50" s="162"/>
      <c r="AD50" s="161"/>
    </row>
    <row r="51" spans="1:30" s="21" customFormat="1" ht="9" customHeight="1">
      <c r="A51" s="157"/>
      <c r="B51" s="157"/>
      <c r="C51" s="157"/>
      <c r="D51" s="157"/>
      <c r="E51" s="157"/>
      <c r="F51" s="157"/>
      <c r="G51" s="157"/>
      <c r="H51" s="203" t="s">
        <v>480</v>
      </c>
      <c r="I51" s="157"/>
      <c r="J51" s="474" t="s">
        <v>209</v>
      </c>
      <c r="K51" s="474"/>
      <c r="L51" s="157"/>
      <c r="M51" s="157"/>
      <c r="N51" s="157"/>
      <c r="O51" s="203" t="s">
        <v>481</v>
      </c>
      <c r="P51" s="157"/>
      <c r="Q51" s="157"/>
      <c r="R51" s="157"/>
      <c r="S51" s="157"/>
      <c r="T51" s="157"/>
      <c r="U51" s="157"/>
      <c r="V51" s="157"/>
      <c r="W51" s="157"/>
      <c r="X51" s="157"/>
      <c r="Y51" s="161"/>
      <c r="Z51" s="162"/>
      <c r="AA51" s="161"/>
      <c r="AB51" s="161"/>
      <c r="AC51" s="162"/>
      <c r="AD51" s="161"/>
    </row>
    <row r="52" spans="1:30" s="21" customFormat="1" ht="9" customHeight="1">
      <c r="A52" s="157"/>
      <c r="B52" s="475" t="s">
        <v>211</v>
      </c>
      <c r="C52" s="475"/>
      <c r="D52" s="475"/>
      <c r="E52" s="475"/>
      <c r="F52" s="475"/>
      <c r="G52" s="475"/>
      <c r="H52" s="209"/>
      <c r="I52" s="209"/>
      <c r="J52" s="474"/>
      <c r="K52" s="474"/>
      <c r="L52" s="157"/>
      <c r="M52" s="210" t="s">
        <v>212</v>
      </c>
      <c r="N52" s="172"/>
      <c r="O52" s="157"/>
      <c r="P52" s="157"/>
      <c r="Q52" s="211"/>
      <c r="R52" s="211"/>
      <c r="S52" s="211"/>
      <c r="T52" s="157"/>
      <c r="U52" s="157"/>
      <c r="V52" s="157"/>
      <c r="W52" s="157"/>
      <c r="X52" s="157"/>
      <c r="Y52" s="161"/>
      <c r="Z52" s="162"/>
      <c r="AA52" s="161"/>
      <c r="AB52" s="161"/>
      <c r="AC52" s="162"/>
      <c r="AD52" s="161"/>
    </row>
    <row r="53" spans="1:30" s="21" customFormat="1" ht="9" customHeight="1">
      <c r="A53" s="157"/>
      <c r="B53" s="475"/>
      <c r="C53" s="475"/>
      <c r="D53" s="475"/>
      <c r="E53" s="475"/>
      <c r="F53" s="475"/>
      <c r="G53" s="475"/>
      <c r="H53" s="209"/>
      <c r="I53" s="209"/>
      <c r="J53" s="474"/>
      <c r="K53" s="474"/>
      <c r="L53" s="157"/>
      <c r="M53" s="172" t="s">
        <v>213</v>
      </c>
      <c r="N53" s="212"/>
      <c r="O53" s="157"/>
      <c r="P53" s="157"/>
      <c r="Q53" s="211"/>
      <c r="R53" s="211"/>
      <c r="S53" s="211"/>
      <c r="T53" s="157"/>
      <c r="U53" s="157"/>
      <c r="V53" s="157"/>
      <c r="W53" s="157"/>
      <c r="X53" s="157"/>
      <c r="Y53" s="161"/>
      <c r="Z53" s="162"/>
      <c r="AA53" s="161"/>
      <c r="AB53" s="161"/>
      <c r="AC53" s="162"/>
      <c r="AD53" s="161"/>
    </row>
    <row r="54" spans="1:30" s="21" customFormat="1" ht="9" customHeight="1" thickBot="1">
      <c r="A54" s="157"/>
      <c r="B54" s="476" t="str">
        <f>"　　　電圧上昇値⊿Ｖ ＝  K1(①) × Ig(②) × （Ra(③)+Rb(④)）"</f>
        <v>　　　電圧上昇値⊿Ｖ ＝  K1(①) × Ig(②) × （Ra(③)+Rb(④)）</v>
      </c>
      <c r="C54" s="476"/>
      <c r="D54" s="476"/>
      <c r="E54" s="476"/>
      <c r="F54" s="476"/>
      <c r="G54" s="476"/>
      <c r="H54" s="476"/>
      <c r="I54" s="476"/>
      <c r="J54" s="474"/>
      <c r="K54" s="474"/>
      <c r="L54" s="157"/>
      <c r="M54" s="213" t="s">
        <v>214</v>
      </c>
      <c r="N54" s="477" t="s">
        <v>446</v>
      </c>
      <c r="O54" s="478"/>
      <c r="P54" s="157"/>
      <c r="Q54" s="211"/>
      <c r="R54" s="211"/>
      <c r="S54" s="211"/>
      <c r="T54" s="157"/>
      <c r="U54" s="157"/>
      <c r="V54" s="157"/>
      <c r="W54" s="157"/>
      <c r="X54" s="157"/>
      <c r="Y54" s="161"/>
      <c r="Z54" s="162"/>
      <c r="AA54" s="161"/>
      <c r="AB54" s="161"/>
      <c r="AC54" s="162"/>
      <c r="AD54" s="161"/>
    </row>
    <row r="55" spans="1:30" s="21" customFormat="1" ht="9" customHeight="1" thickTop="1" thickBot="1">
      <c r="A55" s="157"/>
      <c r="B55" s="476"/>
      <c r="C55" s="476"/>
      <c r="D55" s="476"/>
      <c r="E55" s="476"/>
      <c r="F55" s="476"/>
      <c r="G55" s="476"/>
      <c r="H55" s="476"/>
      <c r="I55" s="476"/>
      <c r="J55" s="474"/>
      <c r="K55" s="474"/>
      <c r="L55" s="157"/>
      <c r="M55" s="214" t="s">
        <v>509</v>
      </c>
      <c r="N55" s="479">
        <v>8.92</v>
      </c>
      <c r="O55" s="480"/>
      <c r="P55" s="157"/>
      <c r="Q55" s="157"/>
      <c r="R55" s="157"/>
      <c r="S55" s="211"/>
      <c r="T55" s="157"/>
      <c r="U55" s="157"/>
      <c r="V55" s="157"/>
      <c r="W55" s="157"/>
      <c r="X55" s="157"/>
      <c r="Y55" s="161"/>
      <c r="Z55" s="162"/>
      <c r="AA55" s="161"/>
      <c r="AB55" s="161"/>
      <c r="AC55" s="162"/>
      <c r="AD55" s="161"/>
    </row>
    <row r="56" spans="1:30" s="21" customFormat="1" ht="9" customHeight="1">
      <c r="A56" s="157"/>
      <c r="B56" s="209"/>
      <c r="C56" s="481" t="s">
        <v>215</v>
      </c>
      <c r="D56" s="482"/>
      <c r="E56" s="482"/>
      <c r="F56" s="482"/>
      <c r="G56" s="483"/>
      <c r="H56" s="490" t="str">
        <f>IF(H50="","",ROUND(J26*J33*(H50+O50),2))</f>
        <v/>
      </c>
      <c r="I56" s="491"/>
      <c r="J56" s="474"/>
      <c r="K56" s="474"/>
      <c r="L56" s="157"/>
      <c r="M56" s="214" t="s">
        <v>482</v>
      </c>
      <c r="N56" s="479">
        <v>5.65</v>
      </c>
      <c r="O56" s="480"/>
      <c r="P56" s="157"/>
      <c r="Q56" s="157"/>
      <c r="R56" s="157"/>
      <c r="S56" s="211"/>
      <c r="T56" s="157"/>
      <c r="U56" s="157"/>
      <c r="V56" s="157"/>
      <c r="W56" s="157"/>
      <c r="X56" s="157"/>
      <c r="Y56" s="161"/>
      <c r="Z56" s="215" t="str">
        <f>IF(H56="","",IF(D26=W7,H56,IF(D26=W8,H56,IF(D26=W9,H56/2,IF(D26=W10,H56/2,0)))))</f>
        <v/>
      </c>
      <c r="AA56" s="161"/>
      <c r="AB56" s="161"/>
      <c r="AC56" s="162"/>
      <c r="AD56" s="161"/>
    </row>
    <row r="57" spans="1:30" s="21" customFormat="1" ht="9" customHeight="1">
      <c r="A57" s="157"/>
      <c r="B57" s="157"/>
      <c r="C57" s="484"/>
      <c r="D57" s="485"/>
      <c r="E57" s="485"/>
      <c r="F57" s="485"/>
      <c r="G57" s="486"/>
      <c r="H57" s="492"/>
      <c r="I57" s="493"/>
      <c r="J57" s="474"/>
      <c r="K57" s="474"/>
      <c r="L57" s="157"/>
      <c r="M57" s="214" t="s">
        <v>510</v>
      </c>
      <c r="N57" s="496">
        <v>3.35</v>
      </c>
      <c r="O57" s="497"/>
      <c r="P57" s="157"/>
      <c r="Q57" s="157"/>
      <c r="R57" s="157"/>
      <c r="S57" s="157"/>
      <c r="T57" s="157"/>
      <c r="U57" s="157"/>
      <c r="V57" s="216"/>
      <c r="W57" s="157"/>
      <c r="X57" s="157"/>
      <c r="Y57" s="161"/>
      <c r="Z57" s="162"/>
      <c r="AA57" s="161"/>
      <c r="AB57" s="161"/>
      <c r="AC57" s="162"/>
      <c r="AD57" s="161"/>
    </row>
    <row r="58" spans="1:30" s="21" customFormat="1" ht="9" customHeight="1" thickBot="1">
      <c r="A58" s="157"/>
      <c r="B58" s="157"/>
      <c r="C58" s="487"/>
      <c r="D58" s="488"/>
      <c r="E58" s="488"/>
      <c r="F58" s="488"/>
      <c r="G58" s="489"/>
      <c r="H58" s="494"/>
      <c r="I58" s="495"/>
      <c r="J58" s="474"/>
      <c r="K58" s="474"/>
      <c r="L58" s="157"/>
      <c r="M58" s="217" t="s">
        <v>511</v>
      </c>
      <c r="N58" s="496">
        <v>2.21</v>
      </c>
      <c r="O58" s="497"/>
      <c r="P58" s="157"/>
      <c r="Q58" s="157"/>
      <c r="R58" s="157"/>
      <c r="S58" s="157"/>
      <c r="T58" s="157"/>
      <c r="U58" s="157"/>
      <c r="V58" s="157"/>
      <c r="W58" s="157"/>
      <c r="X58" s="157"/>
      <c r="Y58" s="161"/>
      <c r="Z58" s="162"/>
      <c r="AA58" s="161"/>
      <c r="AB58" s="161"/>
      <c r="AC58" s="162"/>
      <c r="AD58" s="161"/>
    </row>
    <row r="59" spans="1:30" s="21" customFormat="1" ht="9" customHeight="1">
      <c r="A59" s="157"/>
      <c r="B59" s="157"/>
      <c r="C59" s="216" t="s">
        <v>483</v>
      </c>
      <c r="D59" s="218"/>
      <c r="E59" s="218"/>
      <c r="F59" s="218"/>
      <c r="G59" s="218"/>
      <c r="H59" s="219"/>
      <c r="I59" s="219"/>
      <c r="J59" s="474"/>
      <c r="K59" s="474"/>
      <c r="L59" s="157"/>
      <c r="M59" s="217" t="s">
        <v>512</v>
      </c>
      <c r="N59" s="496">
        <v>3.33</v>
      </c>
      <c r="O59" s="497"/>
      <c r="P59" s="157"/>
      <c r="Q59" s="157"/>
      <c r="R59" s="157"/>
      <c r="S59" s="157"/>
      <c r="T59" s="157"/>
      <c r="U59" s="157"/>
      <c r="V59" s="157"/>
      <c r="W59" s="157"/>
      <c r="X59" s="157"/>
      <c r="Y59" s="161"/>
      <c r="Z59" s="162"/>
      <c r="AA59" s="161"/>
      <c r="AB59" s="161"/>
      <c r="AC59" s="162"/>
      <c r="AD59" s="161"/>
    </row>
    <row r="60" spans="1:30" s="21" customFormat="1" ht="9" customHeight="1">
      <c r="A60" s="157"/>
      <c r="B60" s="157"/>
      <c r="C60" s="218"/>
      <c r="D60" s="218"/>
      <c r="E60" s="218"/>
      <c r="F60" s="218"/>
      <c r="G60" s="218"/>
      <c r="H60" s="220"/>
      <c r="I60" s="220"/>
      <c r="J60" s="474"/>
      <c r="K60" s="474"/>
      <c r="L60" s="157"/>
      <c r="M60" s="221" t="s">
        <v>484</v>
      </c>
      <c r="N60" s="496">
        <v>2.31</v>
      </c>
      <c r="O60" s="497"/>
      <c r="P60" s="157"/>
      <c r="Q60" s="157"/>
      <c r="R60" s="157"/>
      <c r="S60" s="157"/>
      <c r="T60" s="157"/>
      <c r="U60" s="157"/>
      <c r="V60" s="157"/>
      <c r="W60" s="157"/>
      <c r="X60" s="157"/>
      <c r="Y60" s="161"/>
      <c r="Z60" s="162"/>
      <c r="AA60" s="161"/>
      <c r="AB60" s="161"/>
      <c r="AC60" s="162"/>
      <c r="AD60" s="161"/>
    </row>
    <row r="61" spans="1:30" s="21" customFormat="1" ht="9" customHeight="1">
      <c r="A61" s="157"/>
      <c r="B61" s="475" t="s">
        <v>217</v>
      </c>
      <c r="C61" s="475"/>
      <c r="D61" s="475"/>
      <c r="E61" s="475"/>
      <c r="F61" s="475"/>
      <c r="G61" s="475"/>
      <c r="H61" s="475"/>
      <c r="I61" s="475"/>
      <c r="J61" s="474"/>
      <c r="K61" s="474"/>
      <c r="L61" s="157"/>
      <c r="M61" s="221" t="s">
        <v>485</v>
      </c>
      <c r="N61" s="496">
        <v>1.3</v>
      </c>
      <c r="O61" s="497"/>
      <c r="P61" s="157"/>
      <c r="Q61" s="157"/>
      <c r="R61" s="157"/>
      <c r="S61" s="157"/>
      <c r="T61" s="157"/>
      <c r="U61" s="157"/>
      <c r="V61" s="157"/>
      <c r="W61" s="157"/>
      <c r="X61" s="157"/>
      <c r="Y61" s="161"/>
      <c r="Z61" s="162"/>
      <c r="AA61" s="161"/>
      <c r="AB61" s="161"/>
      <c r="AC61" s="162"/>
      <c r="AD61" s="161"/>
    </row>
    <row r="62" spans="1:30" s="21" customFormat="1" ht="9" customHeight="1">
      <c r="A62" s="157"/>
      <c r="B62" s="475"/>
      <c r="C62" s="475"/>
      <c r="D62" s="475"/>
      <c r="E62" s="475"/>
      <c r="F62" s="475"/>
      <c r="G62" s="475"/>
      <c r="H62" s="475"/>
      <c r="I62" s="475"/>
      <c r="J62" s="474"/>
      <c r="K62" s="474"/>
      <c r="L62" s="157"/>
      <c r="M62" s="221" t="s">
        <v>513</v>
      </c>
      <c r="N62" s="496">
        <v>0.82399999999999995</v>
      </c>
      <c r="O62" s="497"/>
      <c r="P62" s="157"/>
      <c r="Q62" s="157"/>
      <c r="R62" s="157"/>
      <c r="S62" s="157"/>
      <c r="T62" s="157"/>
      <c r="U62" s="157"/>
      <c r="V62" s="157"/>
      <c r="W62" s="157"/>
      <c r="X62" s="157"/>
      <c r="Y62" s="161"/>
      <c r="Z62" s="162"/>
      <c r="AA62" s="161"/>
      <c r="AB62" s="161"/>
      <c r="AC62" s="162"/>
      <c r="AD62" s="161"/>
    </row>
    <row r="63" spans="1:30" s="21" customFormat="1" ht="9" customHeight="1">
      <c r="A63" s="157"/>
      <c r="B63" s="157"/>
      <c r="C63" s="499" t="s">
        <v>447</v>
      </c>
      <c r="D63" s="500"/>
      <c r="E63" s="501"/>
      <c r="F63" s="499" t="str">
        <f>IF(D26="","",D26)</f>
        <v/>
      </c>
      <c r="G63" s="500"/>
      <c r="H63" s="501"/>
      <c r="I63" s="507" t="str">
        <f>IF(F63=$W$7,107+H56,IF(F63=$W$8,107+H56,IF(F63=$W$9,214+H56,IF(F63=$W$10,214+H56,""))))</f>
        <v/>
      </c>
      <c r="J63" s="507"/>
      <c r="K63" s="157"/>
      <c r="L63" s="157"/>
      <c r="M63" s="221" t="s">
        <v>514</v>
      </c>
      <c r="N63" s="496">
        <v>0.48699999999999999</v>
      </c>
      <c r="O63" s="497"/>
      <c r="P63" s="157"/>
      <c r="Q63" s="157"/>
      <c r="R63" s="157"/>
      <c r="S63" s="157"/>
      <c r="T63" s="157"/>
      <c r="U63" s="157"/>
      <c r="V63" s="157"/>
      <c r="W63" s="157"/>
      <c r="X63" s="157"/>
      <c r="Y63" s="161"/>
      <c r="Z63" s="162"/>
      <c r="AA63" s="161"/>
      <c r="AB63" s="161"/>
      <c r="AC63" s="162"/>
      <c r="AD63" s="161"/>
    </row>
    <row r="64" spans="1:30" s="21" customFormat="1" ht="9" customHeight="1" thickBot="1">
      <c r="A64" s="157"/>
      <c r="B64" s="209"/>
      <c r="C64" s="502"/>
      <c r="D64" s="503"/>
      <c r="E64" s="504"/>
      <c r="F64" s="502"/>
      <c r="G64" s="505"/>
      <c r="H64" s="506"/>
      <c r="I64" s="508"/>
      <c r="J64" s="508"/>
      <c r="K64" s="157"/>
      <c r="L64" s="157"/>
      <c r="M64" s="217" t="s">
        <v>486</v>
      </c>
      <c r="N64" s="496">
        <v>0.30299999999999999</v>
      </c>
      <c r="O64" s="497"/>
      <c r="P64" s="157"/>
      <c r="Q64" s="157"/>
      <c r="R64" s="157"/>
      <c r="S64" s="157"/>
      <c r="T64" s="157"/>
      <c r="U64" s="157"/>
      <c r="V64" s="157"/>
      <c r="W64" s="157"/>
      <c r="X64" s="157"/>
      <c r="Y64" s="161"/>
      <c r="Z64" s="162"/>
      <c r="AA64" s="161"/>
      <c r="AB64" s="161"/>
      <c r="AC64" s="162"/>
      <c r="AD64" s="161"/>
    </row>
    <row r="65" spans="1:30" s="21" customFormat="1" ht="9" customHeight="1">
      <c r="A65" s="157"/>
      <c r="B65" s="209"/>
      <c r="C65" s="509" t="s">
        <v>218</v>
      </c>
      <c r="D65" s="510"/>
      <c r="E65" s="510"/>
      <c r="F65" s="510"/>
      <c r="G65" s="513"/>
      <c r="H65" s="514"/>
      <c r="I65" s="515"/>
      <c r="J65" s="519"/>
      <c r="K65" s="157"/>
      <c r="L65" s="157"/>
      <c r="M65" s="221" t="s">
        <v>487</v>
      </c>
      <c r="N65" s="496">
        <v>0.18</v>
      </c>
      <c r="O65" s="497"/>
      <c r="P65" s="157"/>
      <c r="Q65" s="157"/>
      <c r="R65" s="157"/>
      <c r="S65" s="157"/>
      <c r="T65" s="157"/>
      <c r="U65" s="157"/>
      <c r="V65" s="157"/>
      <c r="W65" s="157"/>
      <c r="X65" s="157"/>
      <c r="Y65" s="161"/>
      <c r="Z65" s="162"/>
      <c r="AA65" s="161"/>
      <c r="AB65" s="161"/>
      <c r="AC65" s="162"/>
      <c r="AD65" s="161"/>
    </row>
    <row r="66" spans="1:30" s="21" customFormat="1" ht="12" customHeight="1" thickBot="1">
      <c r="A66" s="157"/>
      <c r="B66" s="209"/>
      <c r="C66" s="511"/>
      <c r="D66" s="512"/>
      <c r="E66" s="512"/>
      <c r="F66" s="512"/>
      <c r="G66" s="516"/>
      <c r="H66" s="517"/>
      <c r="I66" s="518"/>
      <c r="J66" s="520"/>
      <c r="K66" s="157"/>
      <c r="L66" s="157"/>
      <c r="M66" s="221" t="s">
        <v>448</v>
      </c>
      <c r="N66" s="496">
        <v>0.11799999999999999</v>
      </c>
      <c r="O66" s="497"/>
      <c r="P66" s="157"/>
      <c r="Q66" s="157"/>
      <c r="R66" s="157"/>
      <c r="S66" s="157"/>
      <c r="T66" s="157"/>
      <c r="U66" s="157"/>
      <c r="V66" s="157"/>
      <c r="W66" s="157"/>
      <c r="X66" s="157"/>
      <c r="Y66" s="161"/>
      <c r="Z66" s="162"/>
      <c r="AA66" s="161"/>
      <c r="AB66" s="161"/>
      <c r="AC66" s="162"/>
      <c r="AD66" s="161"/>
    </row>
    <row r="67" spans="1:30" s="21" customFormat="1" ht="12" customHeight="1">
      <c r="A67" s="157"/>
      <c r="B67" s="222"/>
      <c r="C67" s="498" t="s">
        <v>449</v>
      </c>
      <c r="D67" s="498"/>
      <c r="E67" s="498"/>
      <c r="F67" s="498"/>
      <c r="G67" s="498"/>
      <c r="H67" s="498"/>
      <c r="I67" s="222"/>
      <c r="J67" s="159"/>
      <c r="K67" s="157"/>
      <c r="L67" s="157"/>
      <c r="M67" s="221" t="s">
        <v>488</v>
      </c>
      <c r="N67" s="496">
        <v>9.2200000000000004E-2</v>
      </c>
      <c r="O67" s="497"/>
      <c r="P67" s="157"/>
      <c r="Q67" s="157"/>
      <c r="R67" s="157"/>
      <c r="S67" s="157"/>
      <c r="T67" s="157"/>
      <c r="U67" s="157"/>
      <c r="V67" s="157"/>
      <c r="W67" s="157"/>
      <c r="X67" s="157"/>
      <c r="Y67" s="161"/>
      <c r="Z67" s="162"/>
      <c r="AA67" s="161"/>
      <c r="AB67" s="161"/>
      <c r="AC67" s="162"/>
      <c r="AD67" s="161"/>
    </row>
    <row r="68" spans="1:30" s="21" customFormat="1" ht="12.75" customHeight="1">
      <c r="A68" s="157"/>
      <c r="B68" s="222"/>
      <c r="C68" s="498"/>
      <c r="D68" s="498"/>
      <c r="E68" s="498"/>
      <c r="F68" s="498"/>
      <c r="G68" s="498"/>
      <c r="H68" s="498"/>
      <c r="I68" s="222"/>
      <c r="J68" s="157"/>
      <c r="K68" s="157"/>
      <c r="L68" s="157"/>
      <c r="M68" s="221" t="s">
        <v>489</v>
      </c>
      <c r="N68" s="496">
        <v>7.22E-2</v>
      </c>
      <c r="O68" s="497"/>
      <c r="P68" s="157"/>
      <c r="Q68" s="157"/>
      <c r="R68" s="157"/>
      <c r="S68" s="157"/>
      <c r="T68" s="157"/>
      <c r="U68" s="157"/>
      <c r="V68" s="157"/>
      <c r="W68" s="157"/>
      <c r="X68" s="157"/>
      <c r="Y68" s="157"/>
      <c r="Z68" s="223"/>
      <c r="AA68" s="157"/>
      <c r="AB68" s="157"/>
      <c r="AC68" s="223"/>
      <c r="AD68" s="157"/>
    </row>
    <row r="69" spans="1:30" s="21" customFormat="1" ht="12.75" customHeight="1">
      <c r="A69" s="157"/>
      <c r="B69" s="224"/>
      <c r="C69" s="498"/>
      <c r="D69" s="498"/>
      <c r="E69" s="498"/>
      <c r="F69" s="498"/>
      <c r="G69" s="498"/>
      <c r="H69" s="498"/>
      <c r="I69" s="224"/>
      <c r="J69" s="157"/>
      <c r="K69" s="157"/>
      <c r="L69" s="157"/>
      <c r="M69" s="225"/>
      <c r="N69" s="226"/>
      <c r="O69" s="227" t="s">
        <v>219</v>
      </c>
      <c r="P69" s="157"/>
      <c r="Q69" s="157"/>
      <c r="R69" s="157"/>
      <c r="S69" s="157"/>
      <c r="T69" s="157"/>
      <c r="U69" s="157"/>
      <c r="V69" s="157"/>
      <c r="W69" s="157"/>
      <c r="X69" s="157"/>
      <c r="Y69" s="157"/>
      <c r="Z69" s="223"/>
      <c r="AA69" s="157"/>
      <c r="AB69" s="157"/>
      <c r="AC69" s="223"/>
      <c r="AD69" s="157"/>
    </row>
    <row r="70" spans="1:30" s="21" customFormat="1" ht="12" customHeight="1">
      <c r="A70" s="157"/>
      <c r="B70" s="157"/>
      <c r="C70" s="157"/>
      <c r="D70" s="157"/>
      <c r="E70" s="157"/>
      <c r="F70" s="157"/>
      <c r="G70" s="157"/>
      <c r="H70" s="157"/>
      <c r="I70" s="157"/>
      <c r="J70" s="157"/>
      <c r="K70" s="157"/>
      <c r="L70" s="157"/>
      <c r="M70" s="157"/>
      <c r="N70" s="157"/>
      <c r="O70" s="157"/>
      <c r="P70" s="157"/>
      <c r="Q70" s="157"/>
      <c r="R70" s="157"/>
      <c r="S70" s="157"/>
      <c r="T70" s="157"/>
      <c r="U70" s="157"/>
      <c r="V70" s="157"/>
      <c r="W70" s="157"/>
      <c r="X70" s="157"/>
      <c r="Y70" s="157"/>
      <c r="Z70" s="223"/>
      <c r="AA70" s="157"/>
      <c r="AB70" s="157"/>
      <c r="AC70" s="223"/>
      <c r="AD70" s="157"/>
    </row>
    <row r="71" spans="1:30" s="21" customFormat="1" ht="18"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223"/>
      <c r="AA71" s="157"/>
      <c r="AB71" s="157"/>
      <c r="AC71" s="223"/>
      <c r="AD71" s="157"/>
    </row>
    <row r="72" spans="1:30" s="21" customFormat="1" ht="14.25" customHeight="1">
      <c r="A72" s="157"/>
      <c r="B72" s="237" t="s">
        <v>490</v>
      </c>
      <c r="C72" s="167" t="s">
        <v>438</v>
      </c>
      <c r="D72" s="228"/>
      <c r="E72" s="228"/>
      <c r="F72" s="228"/>
      <c r="G72" s="228"/>
      <c r="H72" s="228"/>
      <c r="I72" s="228"/>
      <c r="J72" s="228"/>
      <c r="K72" s="228"/>
      <c r="L72" s="228"/>
      <c r="M72" s="228"/>
      <c r="N72" s="228"/>
      <c r="O72" s="228"/>
      <c r="P72" s="228"/>
      <c r="Q72" s="228"/>
      <c r="R72" s="228"/>
      <c r="S72" s="157"/>
      <c r="T72" s="157"/>
      <c r="U72" s="157"/>
      <c r="V72" s="157"/>
      <c r="W72" s="157"/>
      <c r="X72" s="157"/>
      <c r="Y72" s="157"/>
      <c r="Z72" s="223"/>
      <c r="AA72" s="157"/>
      <c r="AB72" s="157"/>
      <c r="AC72" s="223"/>
      <c r="AD72" s="157"/>
    </row>
    <row r="73" spans="1:30" s="156" customFormat="1" ht="14.25" customHeight="1">
      <c r="A73" s="228"/>
      <c r="B73" s="228"/>
      <c r="C73" s="167" t="s">
        <v>450</v>
      </c>
      <c r="D73" s="228"/>
      <c r="E73" s="228"/>
      <c r="F73" s="228"/>
      <c r="G73" s="228"/>
      <c r="H73" s="228"/>
      <c r="I73" s="228"/>
      <c r="J73" s="228"/>
      <c r="K73" s="228"/>
      <c r="L73" s="228"/>
      <c r="M73" s="228"/>
      <c r="N73" s="228"/>
      <c r="O73" s="228"/>
      <c r="P73" s="228"/>
      <c r="Q73" s="228"/>
      <c r="R73" s="228"/>
      <c r="S73" s="157"/>
      <c r="T73" s="228"/>
      <c r="U73" s="228"/>
      <c r="V73" s="228"/>
      <c r="W73" s="228"/>
      <c r="X73" s="228"/>
      <c r="Y73" s="228"/>
      <c r="Z73" s="223"/>
      <c r="AA73" s="228"/>
      <c r="AB73" s="228"/>
      <c r="AC73" s="223"/>
      <c r="AD73" s="228"/>
    </row>
    <row r="74" spans="1:30" s="156" customFormat="1" ht="14.25" customHeight="1">
      <c r="A74" s="228"/>
      <c r="B74" s="228"/>
      <c r="C74" s="167" t="s">
        <v>220</v>
      </c>
      <c r="D74" s="228"/>
      <c r="E74" s="228"/>
      <c r="F74" s="228"/>
      <c r="G74" s="228"/>
      <c r="H74" s="228"/>
      <c r="I74" s="228"/>
      <c r="J74" s="228"/>
      <c r="K74" s="228"/>
      <c r="L74" s="228"/>
      <c r="M74" s="228"/>
      <c r="N74" s="228"/>
      <c r="O74" s="228"/>
      <c r="P74" s="228"/>
      <c r="Q74" s="228"/>
      <c r="R74" s="228"/>
      <c r="S74" s="157"/>
      <c r="T74" s="228"/>
      <c r="U74" s="157"/>
      <c r="V74" s="157"/>
      <c r="W74" s="157"/>
      <c r="X74" s="157"/>
      <c r="Y74" s="157"/>
      <c r="Z74" s="223"/>
      <c r="AA74" s="157"/>
      <c r="AB74" s="157"/>
      <c r="AC74" s="223"/>
      <c r="AD74" s="157"/>
    </row>
    <row r="75" spans="1:30" s="156" customFormat="1" ht="14.25" customHeight="1">
      <c r="A75" s="228"/>
      <c r="B75" s="228"/>
      <c r="C75" s="167" t="s">
        <v>439</v>
      </c>
      <c r="D75" s="228"/>
      <c r="E75" s="228"/>
      <c r="F75" s="228"/>
      <c r="G75" s="228"/>
      <c r="H75" s="228"/>
      <c r="I75" s="228"/>
      <c r="J75" s="228"/>
      <c r="K75" s="228"/>
      <c r="L75" s="228"/>
      <c r="M75" s="228"/>
      <c r="N75" s="228"/>
      <c r="O75" s="228"/>
      <c r="P75" s="228"/>
      <c r="Q75" s="228"/>
      <c r="R75" s="228"/>
      <c r="S75" s="157"/>
      <c r="T75" s="228"/>
      <c r="U75" s="157"/>
      <c r="V75" s="157"/>
      <c r="W75" s="157"/>
      <c r="X75" s="157"/>
      <c r="Y75" s="157"/>
      <c r="Z75" s="223"/>
      <c r="AA75" s="157"/>
      <c r="AB75" s="157"/>
      <c r="AC75" s="223"/>
      <c r="AD75" s="157"/>
    </row>
    <row r="76" spans="1:30" s="156" customFormat="1" ht="14.25" customHeight="1">
      <c r="A76" s="228"/>
      <c r="B76" s="228"/>
      <c r="C76" s="167" t="s">
        <v>515</v>
      </c>
      <c r="D76" s="228"/>
      <c r="E76" s="228"/>
      <c r="F76" s="228"/>
      <c r="G76" s="228"/>
      <c r="H76" s="228"/>
      <c r="I76" s="228"/>
      <c r="J76" s="228"/>
      <c r="K76" s="228"/>
      <c r="L76" s="228"/>
      <c r="M76" s="228"/>
      <c r="N76" s="228"/>
      <c r="O76" s="228"/>
      <c r="P76" s="228"/>
      <c r="Q76" s="228"/>
      <c r="R76" s="228"/>
      <c r="S76" s="228"/>
      <c r="T76" s="228"/>
      <c r="U76" s="157"/>
      <c r="V76" s="157"/>
      <c r="W76" s="157"/>
      <c r="X76" s="157"/>
      <c r="Y76" s="157"/>
      <c r="Z76" s="223"/>
      <c r="AA76" s="157"/>
      <c r="AB76" s="157"/>
      <c r="AC76" s="223"/>
      <c r="AD76" s="157"/>
    </row>
    <row r="77" spans="1:30" s="156" customFormat="1" ht="4.5" customHeight="1">
      <c r="A77" s="228"/>
      <c r="B77" s="228"/>
      <c r="C77" s="167"/>
      <c r="D77" s="228"/>
      <c r="E77" s="228"/>
      <c r="F77" s="228"/>
      <c r="G77" s="228"/>
      <c r="H77" s="228"/>
      <c r="I77" s="228"/>
      <c r="J77" s="228"/>
      <c r="K77" s="228"/>
      <c r="L77" s="228"/>
      <c r="M77" s="228"/>
      <c r="N77" s="228"/>
      <c r="O77" s="228"/>
      <c r="P77" s="228"/>
      <c r="Q77" s="228"/>
      <c r="R77" s="228"/>
      <c r="S77" s="228"/>
      <c r="T77" s="228"/>
      <c r="U77" s="157"/>
      <c r="V77" s="157"/>
      <c r="W77" s="157"/>
      <c r="X77" s="157"/>
      <c r="Y77" s="157"/>
      <c r="Z77" s="223"/>
      <c r="AA77" s="157"/>
      <c r="AB77" s="157"/>
      <c r="AC77" s="223"/>
      <c r="AD77" s="157"/>
    </row>
    <row r="78" spans="1:30" s="156" customFormat="1" ht="14.25" customHeight="1">
      <c r="A78" s="228"/>
      <c r="B78" s="237" t="s">
        <v>490</v>
      </c>
      <c r="C78" s="167" t="s">
        <v>221</v>
      </c>
      <c r="D78" s="228"/>
      <c r="E78" s="228"/>
      <c r="F78" s="228"/>
      <c r="G78" s="228"/>
      <c r="H78" s="228"/>
      <c r="I78" s="228"/>
      <c r="J78" s="228"/>
      <c r="K78" s="228"/>
      <c r="L78" s="228"/>
      <c r="M78" s="228"/>
      <c r="N78" s="228"/>
      <c r="O78" s="228"/>
      <c r="P78" s="228"/>
      <c r="Q78" s="228"/>
      <c r="R78" s="228"/>
      <c r="S78" s="228"/>
      <c r="T78" s="228"/>
      <c r="U78" s="157"/>
      <c r="V78" s="157"/>
      <c r="W78" s="157"/>
      <c r="X78" s="228"/>
      <c r="Y78" s="228"/>
      <c r="Z78" s="223"/>
      <c r="AA78" s="228"/>
      <c r="AB78" s="228"/>
      <c r="AC78" s="223"/>
      <c r="AD78" s="228"/>
    </row>
    <row r="79" spans="1:30" s="156" customFormat="1" ht="14.25" customHeight="1">
      <c r="A79" s="228"/>
      <c r="B79" s="228"/>
      <c r="C79" s="167" t="s">
        <v>440</v>
      </c>
      <c r="D79" s="228"/>
      <c r="E79" s="228"/>
      <c r="F79" s="228"/>
      <c r="G79" s="228"/>
      <c r="H79" s="228"/>
      <c r="I79" s="228"/>
      <c r="J79" s="228"/>
      <c r="K79" s="228"/>
      <c r="L79" s="228"/>
      <c r="M79" s="228"/>
      <c r="N79" s="228"/>
      <c r="O79" s="228"/>
      <c r="P79" s="228"/>
      <c r="Q79" s="228"/>
      <c r="R79" s="228"/>
      <c r="S79" s="228"/>
      <c r="T79" s="228"/>
      <c r="U79" s="157"/>
      <c r="V79" s="157"/>
      <c r="W79" s="228"/>
      <c r="X79" s="157"/>
      <c r="Y79" s="157"/>
      <c r="Z79" s="223"/>
      <c r="AA79" s="157"/>
      <c r="AB79" s="157"/>
      <c r="AC79" s="223"/>
      <c r="AD79" s="157"/>
    </row>
    <row r="80" spans="1:30" s="156" customFormat="1" ht="6" customHeight="1">
      <c r="A80" s="228"/>
      <c r="B80" s="228"/>
      <c r="C80" s="167"/>
      <c r="D80" s="228"/>
      <c r="E80" s="228"/>
      <c r="F80" s="228"/>
      <c r="G80" s="228"/>
      <c r="H80" s="228"/>
      <c r="I80" s="228"/>
      <c r="J80" s="228"/>
      <c r="K80" s="228"/>
      <c r="L80" s="228"/>
      <c r="M80" s="228"/>
      <c r="N80" s="228"/>
      <c r="O80" s="228"/>
      <c r="P80" s="228"/>
      <c r="Q80" s="228"/>
      <c r="R80" s="228"/>
      <c r="S80" s="228"/>
      <c r="T80" s="228"/>
      <c r="U80" s="157"/>
      <c r="V80" s="157"/>
      <c r="W80" s="157"/>
      <c r="X80" s="228"/>
      <c r="Y80" s="228"/>
      <c r="Z80" s="223"/>
      <c r="AA80" s="228"/>
      <c r="AB80" s="228"/>
      <c r="AC80" s="223"/>
      <c r="AD80" s="228"/>
    </row>
    <row r="81" spans="1:32" s="156" customFormat="1" ht="14.25" customHeight="1">
      <c r="A81" s="228"/>
      <c r="B81" s="237" t="s">
        <v>516</v>
      </c>
      <c r="C81" s="167" t="s">
        <v>222</v>
      </c>
      <c r="D81" s="228"/>
      <c r="E81" s="228"/>
      <c r="F81" s="228"/>
      <c r="G81" s="228"/>
      <c r="H81" s="228"/>
      <c r="I81" s="228"/>
      <c r="J81" s="228"/>
      <c r="K81" s="228"/>
      <c r="L81" s="228"/>
      <c r="M81" s="228"/>
      <c r="N81" s="228"/>
      <c r="O81" s="228"/>
      <c r="P81" s="228"/>
      <c r="Q81" s="228"/>
      <c r="R81" s="228"/>
      <c r="S81" s="228"/>
      <c r="T81" s="228"/>
      <c r="U81" s="228"/>
      <c r="V81" s="228"/>
      <c r="W81" s="157"/>
      <c r="X81" s="228"/>
      <c r="Y81" s="228"/>
      <c r="Z81" s="223"/>
      <c r="AA81" s="228"/>
      <c r="AB81" s="228"/>
      <c r="AC81" s="223"/>
      <c r="AD81" s="228"/>
    </row>
    <row r="82" spans="1:32" s="156" customFormat="1" ht="14.25" customHeight="1">
      <c r="A82" s="228"/>
      <c r="B82" s="228"/>
      <c r="C82" s="167" t="s">
        <v>223</v>
      </c>
      <c r="D82" s="228"/>
      <c r="E82" s="228"/>
      <c r="F82" s="228"/>
      <c r="G82" s="228"/>
      <c r="H82" s="228"/>
      <c r="I82" s="228"/>
      <c r="J82" s="228"/>
      <c r="K82" s="228"/>
      <c r="L82" s="228"/>
      <c r="M82" s="228"/>
      <c r="N82" s="228"/>
      <c r="O82" s="228"/>
      <c r="P82" s="228"/>
      <c r="Q82" s="228"/>
      <c r="R82" s="228"/>
      <c r="S82" s="228"/>
      <c r="T82" s="228"/>
      <c r="U82" s="228"/>
      <c r="V82" s="228"/>
      <c r="W82" s="228"/>
      <c r="X82" s="228"/>
      <c r="Y82" s="228"/>
      <c r="Z82" s="223"/>
      <c r="AA82" s="228"/>
      <c r="AB82" s="228"/>
      <c r="AC82" s="223"/>
      <c r="AD82" s="228"/>
    </row>
    <row r="83" spans="1:32" s="156" customFormat="1" ht="6.75" customHeight="1">
      <c r="A83" s="228"/>
      <c r="B83" s="157"/>
      <c r="C83" s="157"/>
      <c r="D83" s="157"/>
      <c r="E83" s="157"/>
      <c r="F83" s="157"/>
      <c r="G83" s="157"/>
      <c r="H83" s="157"/>
      <c r="I83" s="157"/>
      <c r="J83" s="157"/>
      <c r="K83" s="157"/>
      <c r="L83" s="157"/>
      <c r="M83" s="157"/>
      <c r="N83" s="157"/>
      <c r="O83" s="157"/>
      <c r="P83" s="157"/>
      <c r="Q83" s="157"/>
      <c r="R83" s="157"/>
      <c r="S83" s="228"/>
      <c r="T83" s="228"/>
      <c r="U83" s="228"/>
      <c r="V83" s="228"/>
      <c r="W83" s="228"/>
      <c r="X83" s="228"/>
      <c r="Y83" s="228"/>
      <c r="Z83" s="223"/>
      <c r="AA83" s="228"/>
      <c r="AB83" s="228"/>
      <c r="AC83" s="223"/>
      <c r="AD83" s="228"/>
    </row>
    <row r="84" spans="1:32" s="21" customFormat="1">
      <c r="A84" s="157"/>
      <c r="B84" s="167"/>
      <c r="C84" s="228"/>
      <c r="D84" s="228"/>
      <c r="E84" s="228"/>
      <c r="F84" s="228"/>
      <c r="G84" s="228"/>
      <c r="H84" s="228"/>
      <c r="I84" s="228"/>
      <c r="J84" s="165"/>
      <c r="K84" s="229"/>
      <c r="L84" s="229"/>
      <c r="M84" s="229"/>
      <c r="N84" s="229"/>
      <c r="O84" s="229"/>
      <c r="P84" s="229"/>
      <c r="Q84" s="229"/>
      <c r="R84" s="228"/>
      <c r="S84" s="228"/>
      <c r="T84" s="228"/>
      <c r="U84" s="228"/>
      <c r="V84" s="228"/>
      <c r="W84" s="228"/>
      <c r="X84" s="228"/>
      <c r="Y84" s="228"/>
      <c r="Z84" s="223"/>
      <c r="AA84" s="228"/>
      <c r="AB84" s="228"/>
      <c r="AC84" s="223"/>
      <c r="AD84" s="228"/>
    </row>
    <row r="85" spans="1:32" s="156" customFormat="1">
      <c r="A85" s="228"/>
      <c r="B85" s="167"/>
      <c r="C85" s="228"/>
      <c r="D85" s="228"/>
      <c r="E85" s="228"/>
      <c r="F85" s="228"/>
      <c r="G85" s="228"/>
      <c r="H85" s="228"/>
      <c r="I85" s="228"/>
      <c r="J85" s="165"/>
      <c r="K85" s="229"/>
      <c r="L85" s="229"/>
      <c r="M85" s="229"/>
      <c r="N85" s="229"/>
      <c r="O85" s="229"/>
      <c r="P85" s="229"/>
      <c r="Q85" s="229"/>
      <c r="R85" s="228"/>
      <c r="S85" s="228"/>
      <c r="T85" s="157"/>
      <c r="U85" s="228"/>
      <c r="V85" s="228"/>
      <c r="W85" s="228"/>
      <c r="X85" s="228"/>
      <c r="Y85" s="228"/>
      <c r="Z85" s="223"/>
      <c r="AA85" s="228"/>
      <c r="AB85" s="228"/>
      <c r="AC85" s="223"/>
      <c r="AD85" s="228"/>
    </row>
    <row r="86" spans="1:32">
      <c r="A86" s="228"/>
      <c r="B86" s="230"/>
      <c r="C86" s="167"/>
      <c r="D86" s="228"/>
      <c r="E86" s="228"/>
      <c r="F86" s="228"/>
      <c r="G86" s="228"/>
      <c r="H86" s="228"/>
      <c r="I86" s="228"/>
      <c r="J86" s="228"/>
      <c r="K86" s="228"/>
      <c r="L86" s="228"/>
      <c r="M86" s="228"/>
      <c r="N86" s="228"/>
      <c r="O86" s="228"/>
      <c r="P86" s="228"/>
      <c r="Q86" s="228"/>
      <c r="R86" s="228"/>
      <c r="S86" s="228"/>
      <c r="T86" s="228"/>
      <c r="U86" s="228"/>
      <c r="V86" s="228"/>
      <c r="W86" s="228"/>
      <c r="X86" s="228"/>
      <c r="Y86" s="228"/>
      <c r="AA86" s="228"/>
      <c r="AB86" s="228"/>
      <c r="AD86" s="228"/>
      <c r="AE86" s="156"/>
      <c r="AF86" s="156"/>
    </row>
    <row r="87" spans="1:32">
      <c r="A87" s="228"/>
      <c r="B87" s="228"/>
      <c r="C87" s="167"/>
      <c r="D87" s="228"/>
      <c r="E87" s="228"/>
      <c r="F87" s="228"/>
      <c r="G87" s="228"/>
      <c r="H87" s="228"/>
      <c r="I87" s="228"/>
      <c r="J87" s="228"/>
      <c r="K87" s="228"/>
      <c r="L87" s="228"/>
      <c r="M87" s="228"/>
      <c r="N87" s="228"/>
      <c r="O87" s="228"/>
      <c r="P87" s="228"/>
      <c r="Q87" s="228"/>
      <c r="R87" s="228"/>
      <c r="T87" s="228"/>
      <c r="U87" s="228"/>
      <c r="V87" s="228"/>
      <c r="W87" s="228"/>
      <c r="X87" s="228"/>
      <c r="Y87" s="228"/>
      <c r="AA87" s="228"/>
      <c r="AB87" s="228"/>
      <c r="AD87" s="228"/>
      <c r="AE87" s="156"/>
      <c r="AF87" s="156"/>
    </row>
    <row r="88" spans="1:32">
      <c r="A88" s="228"/>
      <c r="B88" s="228"/>
      <c r="C88" s="167"/>
      <c r="D88" s="228"/>
      <c r="E88" s="228"/>
      <c r="F88" s="228"/>
      <c r="G88" s="228"/>
      <c r="H88" s="228"/>
      <c r="I88" s="228"/>
      <c r="J88" s="228"/>
      <c r="K88" s="228"/>
      <c r="L88" s="228"/>
      <c r="M88" s="228"/>
      <c r="N88" s="228"/>
      <c r="O88" s="228"/>
      <c r="P88" s="228"/>
      <c r="Q88" s="228"/>
      <c r="R88" s="228"/>
      <c r="S88" s="228"/>
      <c r="T88" s="228"/>
      <c r="U88" s="228"/>
      <c r="V88" s="228"/>
      <c r="W88" s="228"/>
      <c r="X88" s="228"/>
      <c r="Y88" s="228"/>
      <c r="AA88" s="228"/>
      <c r="AB88" s="228"/>
      <c r="AD88" s="228"/>
      <c r="AE88" s="156"/>
      <c r="AF88" s="156"/>
    </row>
    <row r="89" spans="1:32">
      <c r="A89" s="228"/>
      <c r="B89" s="228"/>
      <c r="C89" s="167"/>
      <c r="D89" s="228"/>
      <c r="E89" s="228"/>
      <c r="F89" s="228"/>
      <c r="G89" s="228"/>
      <c r="H89" s="228"/>
      <c r="I89" s="228"/>
      <c r="J89" s="228"/>
      <c r="K89" s="228"/>
      <c r="L89" s="228"/>
      <c r="M89" s="228"/>
      <c r="N89" s="228"/>
      <c r="O89" s="228"/>
      <c r="P89" s="228"/>
      <c r="Q89" s="228"/>
      <c r="R89" s="228"/>
      <c r="S89" s="228"/>
      <c r="T89" s="228"/>
      <c r="U89" s="228"/>
      <c r="V89" s="228"/>
      <c r="W89" s="228"/>
      <c r="X89" s="228"/>
      <c r="Y89" s="228"/>
      <c r="AA89" s="228"/>
      <c r="AB89" s="228"/>
      <c r="AD89" s="228"/>
      <c r="AE89" s="156"/>
      <c r="AF89" s="156"/>
    </row>
    <row r="90" spans="1:32">
      <c r="A90" s="228"/>
      <c r="B90" s="228"/>
      <c r="C90" s="167"/>
      <c r="D90" s="228"/>
      <c r="E90" s="228"/>
      <c r="F90" s="228"/>
      <c r="G90" s="228"/>
      <c r="H90" s="228"/>
      <c r="I90" s="228"/>
      <c r="J90" s="228"/>
      <c r="K90" s="228"/>
      <c r="L90" s="228"/>
      <c r="M90" s="228"/>
      <c r="N90" s="228"/>
      <c r="O90" s="228"/>
      <c r="P90" s="228"/>
      <c r="Q90" s="228"/>
      <c r="R90" s="228"/>
      <c r="S90" s="228"/>
      <c r="T90" s="228"/>
      <c r="U90" s="228"/>
      <c r="V90" s="228"/>
      <c r="W90" s="228"/>
      <c r="X90" s="228"/>
      <c r="Y90" s="228"/>
      <c r="AA90" s="228"/>
      <c r="AB90" s="228"/>
      <c r="AD90" s="228"/>
      <c r="AE90" s="156"/>
      <c r="AF90" s="156"/>
    </row>
    <row r="91" spans="1:32">
      <c r="A91" s="228"/>
      <c r="B91" s="228"/>
      <c r="C91" s="167"/>
      <c r="D91" s="228"/>
      <c r="E91" s="228"/>
      <c r="F91" s="228"/>
      <c r="G91" s="228"/>
      <c r="H91" s="228"/>
      <c r="I91" s="228"/>
      <c r="J91" s="228"/>
      <c r="K91" s="228"/>
      <c r="L91" s="228"/>
      <c r="M91" s="228"/>
      <c r="N91" s="228"/>
      <c r="O91" s="228"/>
      <c r="P91" s="228"/>
      <c r="Q91" s="228"/>
      <c r="R91" s="228"/>
      <c r="S91" s="228"/>
      <c r="T91" s="228"/>
      <c r="U91" s="228"/>
      <c r="V91" s="228"/>
      <c r="W91" s="228"/>
      <c r="AE91" s="156"/>
      <c r="AF91" s="156"/>
    </row>
    <row r="92" spans="1:32">
      <c r="A92" s="228"/>
      <c r="B92" s="230"/>
      <c r="C92" s="167"/>
      <c r="D92" s="228"/>
      <c r="E92" s="228"/>
      <c r="F92" s="228"/>
      <c r="G92" s="228"/>
      <c r="H92" s="228"/>
      <c r="I92" s="228"/>
      <c r="J92" s="228"/>
      <c r="K92" s="228"/>
      <c r="L92" s="228"/>
      <c r="M92" s="228"/>
      <c r="N92" s="228"/>
      <c r="O92" s="228"/>
      <c r="P92" s="228"/>
      <c r="Q92" s="228"/>
      <c r="R92" s="228"/>
      <c r="S92" s="228"/>
      <c r="T92" s="228"/>
      <c r="W92" s="228"/>
      <c r="X92" s="228"/>
      <c r="Y92" s="228"/>
      <c r="AA92" s="228"/>
      <c r="AB92" s="228"/>
      <c r="AD92" s="228"/>
      <c r="AE92" s="156"/>
      <c r="AF92" s="156"/>
    </row>
    <row r="93" spans="1:32">
      <c r="A93" s="228"/>
      <c r="B93" s="228"/>
      <c r="C93" s="167"/>
      <c r="D93" s="228"/>
      <c r="E93" s="228"/>
      <c r="F93" s="228"/>
      <c r="G93" s="228"/>
      <c r="H93" s="228"/>
      <c r="I93" s="228"/>
      <c r="J93" s="228"/>
      <c r="K93" s="228"/>
      <c r="L93" s="228"/>
      <c r="M93" s="228"/>
      <c r="N93" s="228"/>
      <c r="O93" s="228"/>
      <c r="P93" s="228"/>
      <c r="Q93" s="228"/>
      <c r="R93" s="228"/>
      <c r="S93" s="228"/>
      <c r="T93" s="228"/>
      <c r="U93" s="228"/>
      <c r="V93" s="228"/>
      <c r="X93" s="228"/>
      <c r="Y93" s="228"/>
      <c r="AA93" s="228"/>
      <c r="AB93" s="228"/>
      <c r="AD93" s="228"/>
      <c r="AE93" s="156"/>
      <c r="AF93" s="156"/>
    </row>
    <row r="94" spans="1:32">
      <c r="A94" s="228"/>
      <c r="B94" s="228"/>
      <c r="C94" s="167"/>
      <c r="D94" s="228"/>
      <c r="E94" s="228"/>
      <c r="F94" s="228"/>
      <c r="G94" s="228"/>
      <c r="H94" s="228"/>
      <c r="I94" s="228"/>
      <c r="J94" s="228"/>
      <c r="K94" s="228"/>
      <c r="L94" s="228"/>
      <c r="M94" s="228"/>
      <c r="N94" s="228"/>
      <c r="O94" s="228"/>
      <c r="P94" s="228"/>
      <c r="Q94" s="228"/>
      <c r="R94" s="228"/>
      <c r="S94" s="228"/>
      <c r="T94" s="228"/>
      <c r="U94" s="228"/>
      <c r="V94" s="228"/>
      <c r="W94" s="228"/>
      <c r="X94" s="228"/>
      <c r="Y94" s="228"/>
      <c r="AA94" s="228"/>
      <c r="AB94" s="228"/>
      <c r="AD94" s="228"/>
      <c r="AE94" s="156"/>
      <c r="AF94" s="156"/>
    </row>
    <row r="95" spans="1:32">
      <c r="A95" s="228"/>
      <c r="B95" s="230"/>
      <c r="C95" s="167"/>
      <c r="D95" s="228"/>
      <c r="E95" s="228"/>
      <c r="F95" s="228"/>
      <c r="G95" s="228"/>
      <c r="H95" s="228"/>
      <c r="I95" s="228"/>
      <c r="J95" s="228"/>
      <c r="K95" s="228"/>
      <c r="L95" s="228"/>
      <c r="M95" s="228"/>
      <c r="N95" s="228"/>
      <c r="O95" s="228"/>
      <c r="P95" s="228"/>
      <c r="Q95" s="228"/>
      <c r="R95" s="228"/>
      <c r="S95" s="228"/>
      <c r="T95" s="228"/>
      <c r="U95" s="228"/>
      <c r="V95" s="228"/>
      <c r="W95" s="228"/>
      <c r="X95" s="228"/>
      <c r="Y95" s="228"/>
      <c r="AA95" s="228"/>
      <c r="AB95" s="228"/>
      <c r="AD95" s="228"/>
      <c r="AE95" s="156"/>
      <c r="AF95" s="156"/>
    </row>
    <row r="96" spans="1:32">
      <c r="A96" s="228"/>
      <c r="B96" s="228"/>
      <c r="C96" s="167"/>
      <c r="D96" s="228"/>
      <c r="E96" s="228"/>
      <c r="F96" s="228"/>
      <c r="G96" s="228"/>
      <c r="H96" s="228"/>
      <c r="I96" s="228"/>
      <c r="J96" s="228"/>
      <c r="K96" s="228"/>
      <c r="L96" s="228"/>
      <c r="M96" s="228"/>
      <c r="N96" s="228"/>
      <c r="O96" s="228"/>
      <c r="P96" s="228"/>
      <c r="Q96" s="228"/>
      <c r="R96" s="228"/>
      <c r="S96" s="228"/>
      <c r="T96" s="228"/>
      <c r="U96" s="228"/>
      <c r="V96" s="228"/>
      <c r="W96" s="228"/>
      <c r="X96" s="228"/>
      <c r="Y96" s="228"/>
      <c r="AA96" s="228"/>
      <c r="AB96" s="228"/>
      <c r="AD96" s="228"/>
      <c r="AE96" s="156"/>
      <c r="AF96" s="156"/>
    </row>
    <row r="97" spans="1:32">
      <c r="A97" s="228"/>
      <c r="S97" s="228"/>
      <c r="T97" s="228"/>
      <c r="U97" s="228"/>
      <c r="V97" s="228"/>
      <c r="W97" s="228"/>
      <c r="X97" s="228"/>
      <c r="Y97" s="228"/>
      <c r="AA97" s="228"/>
      <c r="AB97" s="228"/>
      <c r="AD97" s="228"/>
      <c r="AE97" s="156"/>
      <c r="AF97" s="156"/>
    </row>
    <row r="98" spans="1:32">
      <c r="S98" s="228"/>
      <c r="T98" s="228"/>
      <c r="U98" s="228"/>
      <c r="V98" s="228"/>
      <c r="W98" s="228"/>
      <c r="X98" s="228"/>
      <c r="Y98" s="228"/>
      <c r="AA98" s="228"/>
      <c r="AB98" s="228"/>
      <c r="AD98" s="228"/>
    </row>
    <row r="99" spans="1:32">
      <c r="S99" s="228"/>
      <c r="U99" s="228"/>
      <c r="V99" s="228"/>
      <c r="W99" s="228"/>
      <c r="X99" s="228"/>
      <c r="Y99" s="228"/>
      <c r="AA99" s="228"/>
      <c r="AB99" s="228"/>
      <c r="AD99" s="228"/>
    </row>
    <row r="100" spans="1:32">
      <c r="S100" s="228"/>
      <c r="U100" s="228"/>
      <c r="V100" s="228"/>
      <c r="W100" s="228"/>
      <c r="X100" s="228"/>
      <c r="Y100" s="228"/>
      <c r="AA100" s="228"/>
      <c r="AB100" s="228"/>
      <c r="AD100" s="228"/>
    </row>
    <row r="101" spans="1:32">
      <c r="U101" s="228"/>
      <c r="V101" s="228"/>
      <c r="W101" s="228"/>
      <c r="X101" s="228"/>
      <c r="Y101" s="228"/>
      <c r="AA101" s="228"/>
      <c r="AB101" s="228"/>
      <c r="AD101" s="228"/>
    </row>
    <row r="102" spans="1:32">
      <c r="U102" s="228"/>
      <c r="V102" s="228"/>
      <c r="W102" s="228"/>
      <c r="X102" s="228"/>
      <c r="Y102" s="228"/>
      <c r="AA102" s="228"/>
      <c r="AB102" s="228"/>
      <c r="AD102" s="228"/>
    </row>
    <row r="103" spans="1:32">
      <c r="U103" s="228"/>
      <c r="V103" s="228"/>
      <c r="W103" s="228"/>
      <c r="X103" s="228"/>
      <c r="Y103" s="228"/>
      <c r="AA103" s="228"/>
      <c r="AB103" s="228"/>
      <c r="AD103" s="228"/>
    </row>
    <row r="104" spans="1:32">
      <c r="U104" s="228"/>
      <c r="V104" s="228"/>
      <c r="W104" s="228"/>
      <c r="X104" s="228"/>
      <c r="Y104" s="228"/>
      <c r="AA104" s="228"/>
      <c r="AB104" s="228"/>
      <c r="AD104" s="228"/>
    </row>
    <row r="105" spans="1:32">
      <c r="U105" s="228"/>
      <c r="V105" s="228"/>
      <c r="W105" s="228"/>
    </row>
    <row r="106" spans="1:32">
      <c r="W106" s="228"/>
    </row>
  </sheetData>
  <sheetProtection algorithmName="SHA-512" hashValue="TOyTnHoRYOlOf2VvpCaHN7uhetPM/k7em4D7hOC8jZQjF62ashdJ0JaOmfEAyRUPBuSQlgssw/6xxSeksBRopA==" saltValue="ZfaRuG5Qet+EfuGsS4GDkA==" spinCount="100000" sheet="1" objects="1" scenarios="1"/>
  <mergeCells count="43">
    <mergeCell ref="N62:O62"/>
    <mergeCell ref="C67:H69"/>
    <mergeCell ref="N67:O67"/>
    <mergeCell ref="N68:O68"/>
    <mergeCell ref="C63:E64"/>
    <mergeCell ref="F63:H64"/>
    <mergeCell ref="I63:J64"/>
    <mergeCell ref="N63:O63"/>
    <mergeCell ref="N64:O64"/>
    <mergeCell ref="C65:F66"/>
    <mergeCell ref="G65:I66"/>
    <mergeCell ref="J65:J66"/>
    <mergeCell ref="N65:O65"/>
    <mergeCell ref="N66:O66"/>
    <mergeCell ref="C50:G50"/>
    <mergeCell ref="J50:N50"/>
    <mergeCell ref="J51:K62"/>
    <mergeCell ref="B52:G53"/>
    <mergeCell ref="B54:I55"/>
    <mergeCell ref="N54:O54"/>
    <mergeCell ref="N55:O55"/>
    <mergeCell ref="C56:G58"/>
    <mergeCell ref="H56:I58"/>
    <mergeCell ref="N56:O56"/>
    <mergeCell ref="N57:O57"/>
    <mergeCell ref="N58:O58"/>
    <mergeCell ref="N59:O59"/>
    <mergeCell ref="N60:O60"/>
    <mergeCell ref="B61:I62"/>
    <mergeCell ref="N61:O61"/>
    <mergeCell ref="C45:D45"/>
    <mergeCell ref="J45:K45"/>
    <mergeCell ref="C3:O3"/>
    <mergeCell ref="I5:J5"/>
    <mergeCell ref="K5:P5"/>
    <mergeCell ref="I6:J6"/>
    <mergeCell ref="K6:P6"/>
    <mergeCell ref="D26:H26"/>
    <mergeCell ref="C33:E33"/>
    <mergeCell ref="C41:D41"/>
    <mergeCell ref="J41:K41"/>
    <mergeCell ref="C43:D43"/>
    <mergeCell ref="J43:K43"/>
  </mergeCells>
  <phoneticPr fontId="18"/>
  <conditionalFormatting sqref="J51:K62">
    <cfRule type="expression" dxfId="81" priority="1" stopIfTrue="1">
      <formula>$H$56=""</formula>
    </cfRule>
    <cfRule type="expression" dxfId="80" priority="2" stopIfTrue="1">
      <formula>$Z$56&gt;2</formula>
    </cfRule>
  </conditionalFormatting>
  <conditionalFormatting sqref="H56:I58">
    <cfRule type="expression" dxfId="79" priority="3" stopIfTrue="1">
      <formula>$Z$56=""</formula>
    </cfRule>
    <cfRule type="expression" dxfId="78" priority="4" stopIfTrue="1">
      <formula>$Z$56&gt;2</formula>
    </cfRule>
  </conditionalFormatting>
  <dataValidations count="7">
    <dataValidation type="list" allowBlank="1" showInputMessage="1" showErrorMessage="1" sqref="F41 H41 M41 O41">
      <formula1>$M$55:$M$68</formula1>
    </dataValidation>
    <dataValidation type="decimal" errorStyle="warning" operator="greaterThanOrEqual" allowBlank="1" showInputMessage="1" showErrorMessage="1" error="電圧上昇値が2%を超えています。" sqref="Y64">
      <formula1>2</formula1>
    </dataValidation>
    <dataValidation allowBlank="1" showInputMessage="1" showErrorMessage="1" prompt="ＰＣＳ容量を記入する" sqref="F33"/>
    <dataValidation type="list" allowBlank="1" showInputMessage="1" showErrorMessage="1" prompt="○AVR整定値の選択例_x000a_・PCSでの電圧値が108.37Vの場合_x000a_・AVR整定タップ【107.5，108，108.5，109】の場合_x000a_整定タップより直近上位の場合は「108.5」、直近下位の場合は「108」を選定する_x000a_○選択値がない場合は「その他」を選択し、右に値を記入してください。（この場合、必ずＰＣＳに整定タップがある値を選択してください。）" sqref="G65:I66">
      <formula1>$AC$2:$AC$31</formula1>
    </dataValidation>
    <dataValidation type="list" allowBlank="1" showInputMessage="1" showErrorMessage="1" sqref="D26:E26">
      <formula1>$W$7:$W$11</formula1>
    </dataValidation>
    <dataValidation type="list" allowBlank="1" showInputMessage="1" showErrorMessage="1" sqref="G41">
      <formula1>$M$55:$M$62</formula1>
    </dataValidation>
    <dataValidation type="decimal" errorStyle="warning" operator="greaterThan" allowBlank="1" showInputMessage="1" showErrorMessage="1" error="電圧上昇値が2%を超えています。" sqref="Z56">
      <formula1>2</formula1>
    </dataValidation>
  </dataValidations>
  <pageMargins left="0.7" right="0.7" top="0.75" bottom="0.75" header="0.3" footer="0.3"/>
  <pageSetup paperSize="9" scale="54" orientation="landscape" horizontalDpi="300" verticalDpi="300" r:id="rId1"/>
  <colBreaks count="1" manualBreakCount="1">
    <brk id="18"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CL193"/>
  <sheetViews>
    <sheetView view="pageBreakPreview" topLeftCell="A7" zoomScaleNormal="100" zoomScaleSheetLayoutView="100" workbookViewId="0">
      <selection activeCell="W15" sqref="W15"/>
    </sheetView>
  </sheetViews>
  <sheetFormatPr defaultRowHeight="13.5"/>
  <cols>
    <col min="1" max="1" width="2.375" style="157" customWidth="1"/>
    <col min="2" max="2" width="5" style="157" customWidth="1"/>
    <col min="3" max="4" width="8.625" style="157" customWidth="1"/>
    <col min="5" max="5" width="2.125" style="157" customWidth="1"/>
    <col min="6" max="6" width="8.625" style="157" customWidth="1"/>
    <col min="7" max="7" width="3" style="157" customWidth="1"/>
    <col min="8" max="9" width="8.625" style="157" customWidth="1"/>
    <col min="10" max="10" width="10" style="157" customWidth="1"/>
    <col min="11" max="11" width="8.625" style="157" customWidth="1"/>
    <col min="12" max="12" width="2.125" style="157" customWidth="1"/>
    <col min="13" max="13" width="8.625" style="157" customWidth="1"/>
    <col min="14" max="14" width="3" style="157" customWidth="1"/>
    <col min="15" max="15" width="8.625" style="157" customWidth="1"/>
    <col min="16" max="18" width="2.125" style="157" customWidth="1"/>
    <col min="19" max="19" width="4.75" style="157" customWidth="1"/>
    <col min="20" max="21" width="8.625" style="157" customWidth="1"/>
    <col min="22" max="22" width="3" style="157" customWidth="1"/>
    <col min="23" max="23" width="8.625" style="157" customWidth="1"/>
    <col min="24" max="24" width="3" style="157" customWidth="1"/>
    <col min="25" max="25" width="8.625" style="157" customWidth="1"/>
    <col min="26" max="26" width="4.5" style="157" customWidth="1"/>
    <col min="27" max="27" width="5.375" style="157" customWidth="1"/>
    <col min="28" max="28" width="10" style="157" customWidth="1"/>
    <col min="29" max="29" width="8.625" style="157" customWidth="1"/>
    <col min="30" max="30" width="3" style="157" customWidth="1"/>
    <col min="31" max="31" width="8.625" style="157" customWidth="1"/>
    <col min="32" max="32" width="3" style="157" customWidth="1"/>
    <col min="33" max="33" width="8.625" style="157" customWidth="1"/>
    <col min="34" max="34" width="8.75" style="157" customWidth="1"/>
    <col min="35" max="35" width="4.125" style="157" customWidth="1"/>
    <col min="36" max="51" width="8.75" style="157" customWidth="1"/>
    <col min="52" max="52" width="9.625" style="157" customWidth="1"/>
    <col min="53" max="78" width="8.75" style="157" customWidth="1"/>
    <col min="79" max="79" width="2.125" style="157" customWidth="1"/>
    <col min="80" max="80" width="9" style="157"/>
    <col min="81" max="81" width="14.25" style="157" customWidth="1"/>
    <col min="82" max="84" width="9" style="157"/>
    <col min="85" max="89" width="9" style="21"/>
  </cols>
  <sheetData>
    <row r="1" spans="1:84" s="21" customFormat="1" ht="18.75">
      <c r="A1" s="157"/>
      <c r="B1" s="238" t="s">
        <v>325</v>
      </c>
      <c r="C1" s="157"/>
      <c r="D1" s="157"/>
      <c r="E1" s="157"/>
      <c r="F1" s="157"/>
      <c r="G1" s="157"/>
      <c r="H1" s="157"/>
      <c r="I1" s="157"/>
      <c r="J1" s="157"/>
      <c r="K1" s="157"/>
      <c r="L1" s="157"/>
      <c r="M1" s="157"/>
      <c r="N1" s="157"/>
      <c r="O1" s="159"/>
      <c r="P1" s="157"/>
      <c r="Q1" s="157"/>
      <c r="R1" s="157"/>
      <c r="S1" s="157"/>
      <c r="T1" s="157"/>
      <c r="U1" s="157"/>
      <c r="V1" s="157"/>
      <c r="W1" s="157"/>
      <c r="X1" s="157"/>
      <c r="Y1" s="157"/>
      <c r="Z1" s="157"/>
      <c r="AA1" s="157"/>
      <c r="AB1" s="157"/>
      <c r="AC1" s="157"/>
      <c r="AD1" s="157"/>
      <c r="AE1" s="157"/>
      <c r="AF1" s="157"/>
      <c r="AG1" s="157"/>
      <c r="AH1" s="157"/>
      <c r="AI1" s="157"/>
      <c r="AJ1" s="157"/>
      <c r="AK1" s="157"/>
      <c r="AL1" s="157"/>
      <c r="AM1" s="157"/>
      <c r="AN1" s="157"/>
      <c r="AO1" s="157"/>
      <c r="AP1" s="157"/>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c r="BW1" s="157"/>
      <c r="BX1" s="157"/>
      <c r="BY1" s="157"/>
      <c r="BZ1" s="157"/>
      <c r="CA1" s="157"/>
      <c r="CB1" s="157"/>
      <c r="CC1" s="157"/>
      <c r="CD1" s="157"/>
      <c r="CE1" s="157"/>
      <c r="CF1" s="157"/>
    </row>
    <row r="2" spans="1:84" s="21" customFormat="1" ht="18.75">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c r="AT2" s="157"/>
      <c r="AU2" s="157"/>
      <c r="AV2" s="157"/>
      <c r="AW2" s="157"/>
      <c r="AX2" s="157"/>
      <c r="AY2" s="157"/>
      <c r="AZ2" s="157"/>
      <c r="BA2" s="239" t="s">
        <v>437</v>
      </c>
      <c r="BB2" s="157"/>
      <c r="BC2" s="157"/>
      <c r="BD2" s="240"/>
      <c r="BE2" s="157"/>
      <c r="BF2" s="157"/>
      <c r="BG2" s="157"/>
      <c r="BH2" s="157"/>
      <c r="BI2" s="157"/>
      <c r="BJ2" s="157"/>
      <c r="BK2" s="157"/>
      <c r="BL2" s="157"/>
      <c r="BM2" s="157"/>
      <c r="BN2" s="157"/>
      <c r="BO2" s="157"/>
      <c r="BP2" s="157"/>
      <c r="BQ2" s="157"/>
      <c r="BR2" s="157"/>
      <c r="BS2" s="157"/>
      <c r="BT2" s="157"/>
      <c r="BU2" s="157"/>
      <c r="BV2" s="157"/>
      <c r="BW2" s="157"/>
      <c r="BX2" s="157"/>
      <c r="BY2" s="157"/>
      <c r="BZ2" s="157"/>
      <c r="CA2" s="157"/>
      <c r="CB2" s="157"/>
      <c r="CC2" s="157"/>
      <c r="CD2" s="157"/>
      <c r="CE2" s="157"/>
      <c r="CF2" s="157"/>
    </row>
    <row r="3" spans="1:84" s="21" customFormat="1" ht="27" customHeight="1">
      <c r="A3" s="157"/>
      <c r="B3" s="163"/>
      <c r="C3" s="521" t="s">
        <v>326</v>
      </c>
      <c r="D3" s="521"/>
      <c r="E3" s="521"/>
      <c r="F3" s="521"/>
      <c r="G3" s="521"/>
      <c r="H3" s="521"/>
      <c r="I3" s="521"/>
      <c r="J3" s="521"/>
      <c r="K3" s="521"/>
      <c r="L3" s="521"/>
      <c r="M3" s="521"/>
      <c r="N3" s="521"/>
      <c r="O3" s="521"/>
      <c r="P3" s="521"/>
      <c r="Q3" s="521"/>
      <c r="R3" s="521"/>
      <c r="S3" s="521"/>
      <c r="T3" s="241"/>
      <c r="U3" s="241"/>
      <c r="V3" s="241"/>
      <c r="W3" s="241"/>
      <c r="X3" s="241"/>
      <c r="Y3" s="241"/>
      <c r="Z3" s="241"/>
      <c r="AA3" s="241"/>
      <c r="AB3" s="241"/>
      <c r="AC3" s="241"/>
      <c r="AD3" s="241"/>
      <c r="AE3" s="241"/>
      <c r="AF3" s="241"/>
      <c r="AG3" s="241"/>
      <c r="AH3" s="242"/>
      <c r="AI3" s="163"/>
      <c r="AJ3" s="163"/>
      <c r="AK3" s="157"/>
      <c r="AL3" s="157"/>
      <c r="AM3" s="157"/>
      <c r="AN3" s="157"/>
      <c r="AO3" s="157"/>
      <c r="AP3" s="157"/>
      <c r="AQ3" s="157"/>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c r="BW3" s="157"/>
      <c r="BX3" s="157"/>
      <c r="BY3" s="157"/>
      <c r="BZ3" s="157"/>
      <c r="CA3" s="157"/>
      <c r="CB3" s="157"/>
      <c r="CC3" s="157"/>
      <c r="CD3" s="157"/>
      <c r="CE3" s="157"/>
      <c r="CF3" s="157"/>
    </row>
    <row r="4" spans="1:84" s="21" customFormat="1" ht="3.75" customHeight="1">
      <c r="A4" s="157"/>
      <c r="B4" s="164"/>
      <c r="C4" s="157"/>
      <c r="D4" s="157"/>
      <c r="E4" s="157"/>
      <c r="F4" s="157"/>
      <c r="G4" s="157"/>
      <c r="H4" s="157"/>
      <c r="I4" s="157"/>
      <c r="J4" s="157"/>
      <c r="K4" s="157"/>
      <c r="L4" s="157"/>
      <c r="M4" s="157"/>
      <c r="N4" s="157"/>
      <c r="O4" s="157"/>
      <c r="P4" s="157"/>
      <c r="Q4" s="157"/>
      <c r="R4" s="157"/>
      <c r="S4" s="164"/>
      <c r="T4" s="166"/>
      <c r="U4" s="166"/>
      <c r="V4" s="166"/>
      <c r="W4" s="166"/>
      <c r="X4" s="166"/>
      <c r="Y4" s="166"/>
      <c r="Z4" s="166"/>
      <c r="AA4" s="166"/>
      <c r="AB4" s="166"/>
      <c r="AC4" s="166"/>
      <c r="AD4" s="166"/>
      <c r="AE4" s="166"/>
      <c r="AF4" s="166"/>
      <c r="AG4" s="166"/>
      <c r="AH4" s="166"/>
      <c r="AI4" s="157"/>
      <c r="AJ4" s="157"/>
      <c r="AK4" s="157"/>
      <c r="AL4" s="157"/>
      <c r="AM4" s="157"/>
      <c r="AN4" s="157"/>
      <c r="AO4" s="157"/>
      <c r="AP4" s="157"/>
      <c r="AQ4" s="157"/>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c r="BW4" s="157"/>
      <c r="BX4" s="157"/>
      <c r="BY4" s="157"/>
      <c r="BZ4" s="157"/>
      <c r="CA4" s="157"/>
      <c r="CB4" s="157"/>
      <c r="CC4" s="157"/>
      <c r="CD4" s="157"/>
      <c r="CE4" s="157"/>
      <c r="CF4" s="157"/>
    </row>
    <row r="5" spans="1:84" s="21" customFormat="1" ht="3.75" customHeight="1">
      <c r="A5" s="157"/>
      <c r="B5" s="164"/>
      <c r="C5" s="157"/>
      <c r="D5" s="157"/>
      <c r="E5" s="157"/>
      <c r="F5" s="157"/>
      <c r="G5" s="157"/>
      <c r="H5" s="157"/>
      <c r="I5" s="157"/>
      <c r="J5" s="157"/>
      <c r="K5" s="157"/>
      <c r="L5" s="157"/>
      <c r="M5" s="157"/>
      <c r="N5" s="157"/>
      <c r="O5" s="157"/>
      <c r="P5" s="157"/>
      <c r="Q5" s="157"/>
      <c r="R5" s="157"/>
      <c r="S5" s="164"/>
      <c r="T5" s="166"/>
      <c r="U5" s="166"/>
      <c r="V5" s="166"/>
      <c r="W5" s="166"/>
      <c r="X5" s="166"/>
      <c r="Y5" s="166"/>
      <c r="Z5" s="166"/>
      <c r="AA5" s="166"/>
      <c r="AB5" s="166"/>
      <c r="AC5" s="166"/>
      <c r="AD5" s="166"/>
      <c r="AE5" s="166"/>
      <c r="AF5" s="166"/>
      <c r="AG5" s="166"/>
      <c r="AH5" s="166"/>
      <c r="AI5" s="157"/>
      <c r="AJ5" s="157"/>
      <c r="AK5" s="157"/>
      <c r="AL5" s="157"/>
      <c r="AM5" s="157"/>
      <c r="AN5" s="157"/>
      <c r="AO5" s="157"/>
      <c r="AP5" s="157"/>
      <c r="AQ5" s="157"/>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c r="BW5" s="157"/>
      <c r="BX5" s="157"/>
      <c r="BY5" s="157"/>
      <c r="BZ5" s="157"/>
      <c r="CA5" s="157"/>
      <c r="CB5" s="157"/>
      <c r="CC5" s="157"/>
      <c r="CD5" s="157"/>
      <c r="CE5" s="157"/>
      <c r="CF5" s="157"/>
    </row>
    <row r="6" spans="1:84" s="21" customFormat="1" ht="3.75" customHeight="1">
      <c r="A6" s="157"/>
      <c r="B6" s="164"/>
      <c r="C6" s="157"/>
      <c r="D6" s="157"/>
      <c r="E6" s="157"/>
      <c r="F6" s="157"/>
      <c r="G6" s="157"/>
      <c r="H6" s="157"/>
      <c r="I6" s="157"/>
      <c r="J6" s="157"/>
      <c r="K6" s="157"/>
      <c r="L6" s="157"/>
      <c r="M6" s="157"/>
      <c r="N6" s="157"/>
      <c r="O6" s="157"/>
      <c r="P6" s="157"/>
      <c r="Q6" s="157"/>
      <c r="R6" s="157"/>
      <c r="S6" s="164"/>
      <c r="T6" s="166"/>
      <c r="U6" s="166"/>
      <c r="V6" s="166"/>
      <c r="W6" s="166"/>
      <c r="X6" s="166"/>
      <c r="Y6" s="166"/>
      <c r="Z6" s="166"/>
      <c r="AA6" s="166"/>
      <c r="AB6" s="166"/>
      <c r="AC6" s="166"/>
      <c r="AD6" s="166"/>
      <c r="AE6" s="166"/>
      <c r="AF6" s="166"/>
      <c r="AG6" s="166"/>
      <c r="AH6" s="166"/>
      <c r="AI6" s="157"/>
      <c r="AJ6" s="157"/>
      <c r="AK6" s="157"/>
      <c r="AL6" s="157"/>
      <c r="AM6" s="157"/>
      <c r="AN6" s="157"/>
      <c r="AO6" s="157"/>
      <c r="AP6" s="157"/>
      <c r="AQ6" s="157"/>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c r="BW6" s="157"/>
      <c r="BX6" s="157"/>
      <c r="BY6" s="157"/>
      <c r="BZ6" s="157"/>
      <c r="CA6" s="157"/>
      <c r="CB6" s="157"/>
      <c r="CC6" s="157"/>
      <c r="CD6" s="157"/>
      <c r="CE6" s="157"/>
      <c r="CF6" s="157"/>
    </row>
    <row r="7" spans="1:84" s="21" customFormat="1" ht="36.75" customHeight="1">
      <c r="A7" s="157"/>
      <c r="B7" s="165"/>
      <c r="C7" s="157"/>
      <c r="D7" s="157"/>
      <c r="E7" s="157"/>
      <c r="F7" s="157"/>
      <c r="G7" s="157"/>
      <c r="H7" s="522" t="s">
        <v>165</v>
      </c>
      <c r="I7" s="522"/>
      <c r="J7" s="522"/>
      <c r="K7" s="523"/>
      <c r="L7" s="523"/>
      <c r="M7" s="523"/>
      <c r="N7" s="523"/>
      <c r="O7" s="523"/>
      <c r="P7" s="523"/>
      <c r="Q7" s="523"/>
      <c r="R7" s="523"/>
      <c r="S7" s="523"/>
      <c r="T7" s="523"/>
      <c r="U7" s="166"/>
      <c r="V7" s="166"/>
      <c r="W7" s="166"/>
      <c r="X7" s="166"/>
      <c r="Y7" s="166"/>
      <c r="Z7" s="165"/>
      <c r="AA7" s="165"/>
      <c r="AB7" s="165"/>
      <c r="AC7" s="243"/>
      <c r="AD7" s="243"/>
      <c r="AE7" s="243"/>
      <c r="AF7" s="243"/>
      <c r="AG7" s="243"/>
      <c r="AH7" s="243"/>
      <c r="AI7" s="166"/>
      <c r="AJ7" s="157"/>
      <c r="AK7" s="157"/>
      <c r="AL7" s="157"/>
      <c r="AM7" s="157"/>
      <c r="AN7" s="157"/>
      <c r="AO7" s="157"/>
      <c r="AP7" s="157"/>
      <c r="AQ7" s="157"/>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157"/>
      <c r="CB7" s="157"/>
      <c r="CC7" s="157"/>
      <c r="CD7" s="157"/>
      <c r="CE7" s="157"/>
      <c r="CF7" s="157"/>
    </row>
    <row r="8" spans="1:84" s="21" customFormat="1" ht="36.75" customHeight="1">
      <c r="A8" s="157"/>
      <c r="B8" s="167"/>
      <c r="C8" s="168"/>
      <c r="D8" s="157"/>
      <c r="E8" s="157"/>
      <c r="F8" s="157"/>
      <c r="G8" s="157"/>
      <c r="H8" s="524" t="s">
        <v>167</v>
      </c>
      <c r="I8" s="524"/>
      <c r="J8" s="524"/>
      <c r="K8" s="525"/>
      <c r="L8" s="525"/>
      <c r="M8" s="525"/>
      <c r="N8" s="525"/>
      <c r="O8" s="525"/>
      <c r="P8" s="525"/>
      <c r="Q8" s="525"/>
      <c r="R8" s="525"/>
      <c r="S8" s="525"/>
      <c r="T8" s="525"/>
      <c r="U8" s="166"/>
      <c r="V8" s="166"/>
      <c r="W8" s="166"/>
      <c r="X8" s="166"/>
      <c r="Y8" s="166"/>
      <c r="Z8" s="165"/>
      <c r="AA8" s="165"/>
      <c r="AB8" s="165"/>
      <c r="AC8" s="244"/>
      <c r="AD8" s="244"/>
      <c r="AE8" s="244"/>
      <c r="AF8" s="244"/>
      <c r="AG8" s="244"/>
      <c r="AH8" s="244"/>
      <c r="AI8" s="157"/>
      <c r="AJ8" s="157"/>
      <c r="AK8" s="157"/>
      <c r="AL8" s="157"/>
      <c r="AM8" s="157"/>
      <c r="AN8" s="157"/>
      <c r="AO8" s="157"/>
      <c r="AP8" s="157"/>
      <c r="AQ8" s="157"/>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62" t="s">
        <v>535</v>
      </c>
      <c r="BV8" s="157"/>
      <c r="BW8" s="157"/>
      <c r="BX8" s="157"/>
      <c r="BY8" s="157"/>
      <c r="BZ8" s="157"/>
      <c r="CA8" s="157"/>
      <c r="CB8" s="157"/>
      <c r="CC8" s="169" t="s">
        <v>168</v>
      </c>
      <c r="CD8" s="157"/>
      <c r="CE8" s="157"/>
      <c r="CF8" s="157"/>
    </row>
    <row r="9" spans="1:84" s="21" customFormat="1" ht="17.25">
      <c r="A9" s="157"/>
      <c r="B9" s="167"/>
      <c r="C9" s="168"/>
      <c r="D9" s="157"/>
      <c r="E9" s="157"/>
      <c r="F9" s="157"/>
      <c r="G9" s="157"/>
      <c r="H9" s="166"/>
      <c r="I9" s="245"/>
      <c r="J9" s="245"/>
      <c r="K9" s="246"/>
      <c r="L9" s="246"/>
      <c r="M9" s="246"/>
      <c r="N9" s="246"/>
      <c r="O9" s="246"/>
      <c r="P9" s="246"/>
      <c r="Q9" s="157"/>
      <c r="R9" s="157"/>
      <c r="S9" s="167"/>
      <c r="T9" s="247"/>
      <c r="U9" s="166"/>
      <c r="V9" s="166"/>
      <c r="W9" s="166"/>
      <c r="X9" s="166"/>
      <c r="Y9" s="166"/>
      <c r="Z9" s="165"/>
      <c r="AA9" s="165"/>
      <c r="AB9" s="165"/>
      <c r="AC9" s="244"/>
      <c r="AD9" s="244"/>
      <c r="AE9" s="244"/>
      <c r="AF9" s="244"/>
      <c r="AG9" s="244"/>
      <c r="AH9" s="244"/>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62" t="s">
        <v>137</v>
      </c>
      <c r="BV9" s="157"/>
      <c r="BW9" s="157"/>
      <c r="BX9" s="157"/>
      <c r="BY9" s="157"/>
      <c r="BZ9" s="157"/>
      <c r="CA9" s="157"/>
      <c r="CB9" s="157"/>
      <c r="CC9" s="169"/>
      <c r="CD9" s="157"/>
      <c r="CE9" s="157"/>
      <c r="CF9" s="157"/>
    </row>
    <row r="10" spans="1:84" s="21" customFormat="1" ht="17.25">
      <c r="A10" s="157"/>
      <c r="B10" s="167"/>
      <c r="C10" s="168"/>
      <c r="D10" s="157"/>
      <c r="E10" s="157"/>
      <c r="F10" s="157"/>
      <c r="G10" s="157"/>
      <c r="H10" s="166"/>
      <c r="I10" s="245"/>
      <c r="J10" s="245"/>
      <c r="K10" s="246"/>
      <c r="L10" s="246"/>
      <c r="M10" s="246"/>
      <c r="N10" s="246"/>
      <c r="O10" s="246"/>
      <c r="P10" s="246"/>
      <c r="Q10" s="157"/>
      <c r="R10" s="157"/>
      <c r="S10" s="167"/>
      <c r="T10" s="247"/>
      <c r="U10" s="166"/>
      <c r="V10" s="166"/>
      <c r="W10" s="166"/>
      <c r="X10" s="166"/>
      <c r="Y10" s="166"/>
      <c r="Z10" s="165"/>
      <c r="AA10" s="165"/>
      <c r="AB10" s="165"/>
      <c r="AC10" s="244"/>
      <c r="AD10" s="244"/>
      <c r="AE10" s="244"/>
      <c r="AF10" s="244"/>
      <c r="AG10" s="244"/>
      <c r="AH10" s="244"/>
      <c r="AI10" s="157"/>
      <c r="AJ10" s="157"/>
      <c r="AK10" s="157"/>
      <c r="AL10" s="157"/>
      <c r="AM10" s="157"/>
      <c r="AN10" s="157"/>
      <c r="AO10" s="157"/>
      <c r="AP10" s="157"/>
      <c r="AQ10" s="157"/>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62" t="s">
        <v>536</v>
      </c>
      <c r="BV10" s="157"/>
      <c r="BW10" s="157"/>
      <c r="BX10" s="157"/>
      <c r="BY10" s="157"/>
      <c r="BZ10" s="157"/>
      <c r="CA10" s="157"/>
      <c r="CB10" s="157"/>
      <c r="CC10" s="169"/>
      <c r="CD10" s="157"/>
      <c r="CE10" s="157"/>
      <c r="CF10" s="157"/>
    </row>
    <row r="11" spans="1:84" s="21" customFormat="1" ht="24" customHeight="1">
      <c r="A11" s="157"/>
      <c r="B11" s="157"/>
      <c r="C11" s="157"/>
      <c r="D11" s="157"/>
      <c r="E11" s="157"/>
      <c r="F11" s="157"/>
      <c r="G11" s="157"/>
      <c r="H11" s="157"/>
      <c r="I11" s="157"/>
      <c r="J11" s="157"/>
      <c r="K11" s="157"/>
      <c r="L11" s="157"/>
      <c r="M11" s="157"/>
      <c r="N11" s="157"/>
      <c r="O11" s="157"/>
      <c r="P11" s="157"/>
      <c r="Q11" s="157"/>
      <c r="R11" s="157"/>
      <c r="S11" s="248" t="s">
        <v>537</v>
      </c>
      <c r="T11" s="248" t="s">
        <v>538</v>
      </c>
      <c r="U11" s="183"/>
      <c r="V11" s="183"/>
      <c r="W11" s="166"/>
      <c r="X11" s="166"/>
      <c r="Y11" s="166"/>
      <c r="Z11" s="166"/>
      <c r="AA11" s="166"/>
      <c r="AB11" s="166"/>
      <c r="AC11" s="157"/>
      <c r="AD11" s="157"/>
      <c r="AE11" s="157"/>
      <c r="AF11" s="157"/>
      <c r="AG11" s="157"/>
      <c r="AH11" s="157"/>
      <c r="AI11" s="157"/>
      <c r="AJ11" s="249" t="s">
        <v>211</v>
      </c>
      <c r="AK11" s="209"/>
      <c r="AL11" s="209"/>
      <c r="AM11" s="209"/>
      <c r="AN11" s="209"/>
      <c r="AO11" s="209"/>
      <c r="AP11" s="209"/>
      <c r="AQ11" s="157"/>
      <c r="AR11" s="157"/>
      <c r="AS11" s="157"/>
      <c r="AT11" s="157"/>
      <c r="AU11" s="157"/>
      <c r="AV11" s="249" t="s">
        <v>224</v>
      </c>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62" t="s">
        <v>539</v>
      </c>
      <c r="BV11" s="157"/>
      <c r="BW11" s="157"/>
      <c r="BX11" s="157"/>
      <c r="BY11" s="157"/>
      <c r="BZ11" s="157"/>
      <c r="CA11" s="157"/>
      <c r="CB11" s="168"/>
      <c r="CC11" s="170" t="s">
        <v>169</v>
      </c>
      <c r="CD11" s="157"/>
      <c r="CE11" s="157"/>
      <c r="CF11" s="157"/>
    </row>
    <row r="12" spans="1:84" s="21" customFormat="1" ht="20.100000000000001" customHeight="1">
      <c r="A12" s="157"/>
      <c r="B12" s="157"/>
      <c r="C12" s="157"/>
      <c r="D12" s="157"/>
      <c r="E12" s="157"/>
      <c r="F12" s="157"/>
      <c r="G12" s="157"/>
      <c r="H12" s="157"/>
      <c r="I12" s="157"/>
      <c r="J12" s="157"/>
      <c r="K12" s="157"/>
      <c r="L12" s="157"/>
      <c r="M12" s="157"/>
      <c r="N12" s="157"/>
      <c r="O12" s="157"/>
      <c r="P12" s="157"/>
      <c r="Q12" s="157"/>
      <c r="R12" s="157"/>
      <c r="S12" s="166"/>
      <c r="T12" s="157"/>
      <c r="U12" s="157"/>
      <c r="V12" s="157"/>
      <c r="W12" s="157"/>
      <c r="X12" s="157"/>
      <c r="Y12" s="157"/>
      <c r="Z12" s="166"/>
      <c r="AA12" s="166"/>
      <c r="AB12" s="166"/>
      <c r="AC12" s="157"/>
      <c r="AD12" s="157"/>
      <c r="AE12" s="157"/>
      <c r="AF12" s="157"/>
      <c r="AG12" s="157"/>
      <c r="AH12" s="157"/>
      <c r="AI12" s="157"/>
      <c r="AJ12" s="209"/>
      <c r="AK12" s="209"/>
      <c r="AL12" s="209"/>
      <c r="AM12" s="209"/>
      <c r="AN12" s="209"/>
      <c r="AO12" s="209"/>
      <c r="AP12" s="209"/>
      <c r="AQ12" s="157"/>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62" t="s">
        <v>540</v>
      </c>
      <c r="BV12" s="157"/>
      <c r="BW12" s="157"/>
      <c r="BX12" s="157"/>
      <c r="BY12" s="157"/>
      <c r="BZ12" s="157"/>
      <c r="CA12" s="157"/>
      <c r="CB12" s="171"/>
      <c r="CC12" s="170" t="s">
        <v>171</v>
      </c>
      <c r="CD12" s="157"/>
      <c r="CE12" s="157"/>
      <c r="CF12" s="157"/>
    </row>
    <row r="13" spans="1:84" s="21" customFormat="1" ht="20.100000000000001" customHeight="1" thickBot="1">
      <c r="A13" s="157"/>
      <c r="B13" s="157"/>
      <c r="C13" s="157"/>
      <c r="D13" s="157"/>
      <c r="E13" s="157"/>
      <c r="F13" s="157"/>
      <c r="G13" s="157"/>
      <c r="H13" s="157"/>
      <c r="I13" s="157"/>
      <c r="J13" s="157"/>
      <c r="K13" s="157"/>
      <c r="L13" s="157"/>
      <c r="M13" s="157"/>
      <c r="N13" s="157"/>
      <c r="O13" s="157"/>
      <c r="P13" s="157"/>
      <c r="Q13" s="157"/>
      <c r="R13" s="157"/>
      <c r="S13" s="157"/>
      <c r="T13" s="250" t="s">
        <v>191</v>
      </c>
      <c r="U13" s="166"/>
      <c r="V13" s="166"/>
      <c r="W13" s="243"/>
      <c r="X13" s="243"/>
      <c r="Y13" s="157"/>
      <c r="Z13" s="157"/>
      <c r="AA13" s="157"/>
      <c r="AB13" s="250" t="s">
        <v>192</v>
      </c>
      <c r="AC13" s="157"/>
      <c r="AD13" s="157"/>
      <c r="AE13" s="157"/>
      <c r="AF13" s="157"/>
      <c r="AG13" s="157"/>
      <c r="AH13" s="157"/>
      <c r="AI13" s="157"/>
      <c r="AJ13" s="251" t="str">
        <f>"⊿Ｖa＝K1(①) × Igt(②a) × Ra(③a)"</f>
        <v>⊿Ｖa＝K1(①) × Igt(②a) × Ra(③a)</v>
      </c>
      <c r="AK13" s="209"/>
      <c r="AL13" s="209"/>
      <c r="AM13" s="209"/>
      <c r="AN13" s="251" t="str">
        <f>"⊿Ｖb＝K1(①) × Ig(②b) × Rb(③b)"</f>
        <v>⊿Ｖb＝K1(①) × Ig(②b) × Rb(③b)</v>
      </c>
      <c r="AO13" s="209"/>
      <c r="AP13" s="209"/>
      <c r="AQ13" s="157"/>
      <c r="AR13" s="251" t="str">
        <f>"⊿Ｖt＝⊿Ｖa+⊿Ｖb"</f>
        <v>⊿Ｖt＝⊿Ｖa+⊿Ｖb</v>
      </c>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62" t="s">
        <v>541</v>
      </c>
      <c r="BV13" s="157"/>
      <c r="BW13" s="157"/>
      <c r="BX13" s="157"/>
      <c r="BY13" s="157"/>
      <c r="BZ13" s="157"/>
      <c r="CA13" s="157"/>
      <c r="CB13" s="157"/>
      <c r="CC13" s="170" t="s">
        <v>172</v>
      </c>
      <c r="CD13" s="157"/>
      <c r="CE13" s="157"/>
      <c r="CF13" s="157"/>
    </row>
    <row r="14" spans="1:84" s="21" customFormat="1" ht="20.100000000000001" customHeight="1" thickTop="1">
      <c r="A14" s="157"/>
      <c r="B14" s="157"/>
      <c r="C14" s="157"/>
      <c r="D14" s="157"/>
      <c r="E14" s="157"/>
      <c r="F14" s="157"/>
      <c r="G14" s="157"/>
      <c r="H14" s="157"/>
      <c r="I14" s="157"/>
      <c r="J14" s="157"/>
      <c r="K14" s="157"/>
      <c r="L14" s="157"/>
      <c r="M14" s="157"/>
      <c r="N14" s="157"/>
      <c r="O14" s="157"/>
      <c r="P14" s="157"/>
      <c r="Q14" s="157"/>
      <c r="R14" s="157"/>
      <c r="S14" s="157"/>
      <c r="T14" s="252" t="s">
        <v>193</v>
      </c>
      <c r="U14" s="253"/>
      <c r="V14" s="186"/>
      <c r="W14" s="254" t="s">
        <v>542</v>
      </c>
      <c r="X14" s="255"/>
      <c r="Y14" s="256" t="s">
        <v>543</v>
      </c>
      <c r="Z14" s="157"/>
      <c r="AA14" s="526" t="s">
        <v>544</v>
      </c>
      <c r="AB14" s="252" t="s">
        <v>193</v>
      </c>
      <c r="AC14" s="253"/>
      <c r="AD14" s="186"/>
      <c r="AE14" s="254" t="s">
        <v>545</v>
      </c>
      <c r="AF14" s="255"/>
      <c r="AG14" s="256" t="s">
        <v>546</v>
      </c>
      <c r="AH14" s="157"/>
      <c r="AI14" s="157"/>
      <c r="AJ14" s="560" t="s">
        <v>547</v>
      </c>
      <c r="AK14" s="563" t="str">
        <f>IF(Y20="","",ROUND(M59*K77*Y20,2))</f>
        <v/>
      </c>
      <c r="AL14" s="564"/>
      <c r="AM14" s="257"/>
      <c r="AN14" s="560" t="s">
        <v>548</v>
      </c>
      <c r="AO14" s="563" t="str">
        <f>IF(AG20="","",ROUND($M$59*K66*AG20,2))</f>
        <v/>
      </c>
      <c r="AP14" s="564"/>
      <c r="AQ14" s="257"/>
      <c r="AR14" s="560" t="s">
        <v>549</v>
      </c>
      <c r="AS14" s="563" t="str">
        <f>IF($AG20="","",$AK$14+AO14)</f>
        <v/>
      </c>
      <c r="AT14" s="564"/>
      <c r="AU14" s="157"/>
      <c r="AV14" s="526" t="s">
        <v>550</v>
      </c>
      <c r="AW14" s="526"/>
      <c r="AX14" s="526"/>
      <c r="AY14" s="526" t="str">
        <f>IF($F$59="","",$F$59)</f>
        <v>単相3線式100/200V</v>
      </c>
      <c r="AZ14" s="526"/>
      <c r="BA14" s="526"/>
      <c r="BB14" s="556" t="str">
        <f>IF(AS14="","",IF(AY14=$CC$11,107+AS14,IF(AY14=$CC$12,107+AS14,IF(AY14=$CC$13,214+AS14,IF(AY14=$CC$14,214+AS14,"")))))</f>
        <v/>
      </c>
      <c r="BC14" s="556"/>
      <c r="BD14" s="556"/>
      <c r="BE14" s="157"/>
      <c r="BF14" s="157"/>
      <c r="BG14" s="157"/>
      <c r="BH14" s="157"/>
      <c r="BI14" s="157"/>
      <c r="BJ14" s="157"/>
      <c r="BK14" s="157"/>
      <c r="BL14" s="157"/>
      <c r="BM14" s="157"/>
      <c r="BN14" s="157"/>
      <c r="BO14" s="157"/>
      <c r="BP14" s="157"/>
      <c r="BQ14" s="157"/>
      <c r="BR14" s="157"/>
      <c r="BS14" s="157"/>
      <c r="BT14" s="157"/>
      <c r="BU14" s="162" t="s">
        <v>551</v>
      </c>
      <c r="BV14" s="157"/>
      <c r="BW14" s="157"/>
      <c r="BX14" s="157"/>
      <c r="BY14" s="157"/>
      <c r="BZ14" s="157"/>
      <c r="CA14" s="157"/>
      <c r="CB14" s="157"/>
      <c r="CC14" s="170" t="s">
        <v>174</v>
      </c>
      <c r="CD14" s="172"/>
      <c r="CE14" s="157"/>
      <c r="CF14" s="157"/>
    </row>
    <row r="15" spans="1:84" s="21" customFormat="1" ht="20.100000000000001" customHeight="1">
      <c r="A15" s="157"/>
      <c r="B15" s="157"/>
      <c r="C15" s="157"/>
      <c r="D15" s="157"/>
      <c r="E15" s="157"/>
      <c r="F15" s="157"/>
      <c r="G15" s="157"/>
      <c r="H15" s="157"/>
      <c r="I15" s="157"/>
      <c r="J15" s="157"/>
      <c r="K15" s="157"/>
      <c r="L15" s="157"/>
      <c r="M15" s="157"/>
      <c r="N15" s="157"/>
      <c r="O15" s="157"/>
      <c r="P15" s="157"/>
      <c r="Q15" s="157"/>
      <c r="R15" s="157"/>
      <c r="S15" s="157"/>
      <c r="T15" s="529" t="s">
        <v>196</v>
      </c>
      <c r="U15" s="530"/>
      <c r="V15" s="193"/>
      <c r="W15" s="299"/>
      <c r="X15" s="179"/>
      <c r="Y15" s="300"/>
      <c r="Z15" s="159"/>
      <c r="AA15" s="527"/>
      <c r="AB15" s="529" t="s">
        <v>196</v>
      </c>
      <c r="AC15" s="530"/>
      <c r="AD15" s="193"/>
      <c r="AE15" s="299"/>
      <c r="AF15" s="179"/>
      <c r="AG15" s="300"/>
      <c r="AH15" s="157"/>
      <c r="AI15" s="157"/>
      <c r="AJ15" s="561"/>
      <c r="AK15" s="565"/>
      <c r="AL15" s="566"/>
      <c r="AM15" s="257"/>
      <c r="AN15" s="561"/>
      <c r="AO15" s="565"/>
      <c r="AP15" s="566"/>
      <c r="AQ15" s="257"/>
      <c r="AR15" s="561"/>
      <c r="AS15" s="565"/>
      <c r="AT15" s="566"/>
      <c r="AU15" s="157"/>
      <c r="AV15" s="527"/>
      <c r="AW15" s="527"/>
      <c r="AX15" s="527"/>
      <c r="AY15" s="527"/>
      <c r="AZ15" s="527"/>
      <c r="BA15" s="527"/>
      <c r="BB15" s="557"/>
      <c r="BC15" s="557"/>
      <c r="BD15" s="557"/>
      <c r="BE15" s="157"/>
      <c r="BF15" s="157"/>
      <c r="BG15" s="157"/>
      <c r="BH15" s="157"/>
      <c r="BI15" s="157"/>
      <c r="BJ15" s="157"/>
      <c r="BK15" s="157"/>
      <c r="BL15" s="157"/>
      <c r="BM15" s="157"/>
      <c r="BN15" s="157"/>
      <c r="BO15" s="157"/>
      <c r="BP15" s="157"/>
      <c r="BQ15" s="157"/>
      <c r="BR15" s="157"/>
      <c r="BS15" s="157"/>
      <c r="BT15" s="157"/>
      <c r="BU15" s="162" t="s">
        <v>552</v>
      </c>
      <c r="BV15" s="157"/>
      <c r="BW15" s="157"/>
      <c r="BX15" s="157"/>
      <c r="BY15" s="157"/>
      <c r="BZ15" s="157"/>
      <c r="CA15" s="157"/>
      <c r="CB15" s="157"/>
      <c r="CC15" s="173"/>
      <c r="CD15" s="172"/>
      <c r="CE15" s="157"/>
      <c r="CF15" s="157"/>
    </row>
    <row r="16" spans="1:84" s="21" customFormat="1" ht="20.100000000000001" customHeight="1" thickBot="1">
      <c r="A16" s="157"/>
      <c r="B16" s="157"/>
      <c r="C16" s="157"/>
      <c r="D16" s="172"/>
      <c r="E16" s="172"/>
      <c r="F16" s="157"/>
      <c r="G16" s="157"/>
      <c r="H16" s="157"/>
      <c r="I16" s="157"/>
      <c r="J16" s="157"/>
      <c r="K16" s="157"/>
      <c r="L16" s="157"/>
      <c r="M16" s="157"/>
      <c r="N16" s="157"/>
      <c r="O16" s="157"/>
      <c r="P16" s="157"/>
      <c r="Q16" s="157"/>
      <c r="R16" s="157"/>
      <c r="S16" s="157"/>
      <c r="T16" s="558" t="s">
        <v>553</v>
      </c>
      <c r="U16" s="559"/>
      <c r="V16" s="194" t="s">
        <v>554</v>
      </c>
      <c r="W16" s="258" t="str">
        <f>IF(W15="","",VLOOKUP(W15,$U$27:$V$40,2,FALSE))</f>
        <v/>
      </c>
      <c r="X16" s="196" t="s">
        <v>555</v>
      </c>
      <c r="Y16" s="259" t="str">
        <f>IF(Y15="","",VLOOKUP(Y15,$U$27:$V$40,2,FALSE))</f>
        <v/>
      </c>
      <c r="Z16" s="157"/>
      <c r="AA16" s="527"/>
      <c r="AB16" s="558" t="s">
        <v>556</v>
      </c>
      <c r="AC16" s="559"/>
      <c r="AD16" s="196" t="s">
        <v>557</v>
      </c>
      <c r="AE16" s="260" t="str">
        <f>IF(AE15="","",VLOOKUP(AE15,$U$27:$V$40,2,FALSE))</f>
        <v/>
      </c>
      <c r="AF16" s="196" t="s">
        <v>558</v>
      </c>
      <c r="AG16" s="259" t="str">
        <f>IF(AG15="","",VLOOKUP(AG15,$U$27:$V$40,2,FALSE))</f>
        <v/>
      </c>
      <c r="AH16" s="157"/>
      <c r="AI16" s="157"/>
      <c r="AJ16" s="561"/>
      <c r="AK16" s="565"/>
      <c r="AL16" s="566"/>
      <c r="AM16" s="257"/>
      <c r="AN16" s="561"/>
      <c r="AO16" s="565"/>
      <c r="AP16" s="566"/>
      <c r="AQ16" s="257"/>
      <c r="AR16" s="561"/>
      <c r="AS16" s="565"/>
      <c r="AT16" s="566"/>
      <c r="AU16" s="157"/>
      <c r="AV16" s="528"/>
      <c r="AW16" s="528"/>
      <c r="AX16" s="528"/>
      <c r="AY16" s="528"/>
      <c r="AZ16" s="528"/>
      <c r="BA16" s="528"/>
      <c r="BB16" s="557"/>
      <c r="BC16" s="557"/>
      <c r="BD16" s="557"/>
      <c r="BE16" s="157"/>
      <c r="BF16" s="157"/>
      <c r="BG16" s="157"/>
      <c r="BH16" s="157"/>
      <c r="BI16" s="157"/>
      <c r="BJ16" s="157"/>
      <c r="BK16" s="157"/>
      <c r="BL16" s="157"/>
      <c r="BM16" s="157"/>
      <c r="BN16" s="157"/>
      <c r="BO16" s="157"/>
      <c r="BP16" s="157"/>
      <c r="BQ16" s="157"/>
      <c r="BR16" s="157"/>
      <c r="BS16" s="157"/>
      <c r="BT16" s="157"/>
      <c r="BU16" s="162" t="s">
        <v>559</v>
      </c>
      <c r="BV16" s="157"/>
      <c r="BW16" s="157"/>
      <c r="BX16" s="157"/>
      <c r="BY16" s="157"/>
      <c r="BZ16" s="157"/>
      <c r="CA16" s="157"/>
      <c r="CB16" s="157"/>
      <c r="CC16" s="157"/>
      <c r="CD16" s="157"/>
      <c r="CE16" s="157"/>
      <c r="CF16" s="157"/>
    </row>
    <row r="17" spans="1:84" s="21" customFormat="1" ht="20.100000000000001" customHeight="1">
      <c r="A17" s="157"/>
      <c r="B17" s="171"/>
      <c r="C17" s="171"/>
      <c r="D17" s="157"/>
      <c r="E17" s="157"/>
      <c r="F17" s="157"/>
      <c r="G17" s="157"/>
      <c r="H17" s="157"/>
      <c r="I17" s="157"/>
      <c r="J17" s="166"/>
      <c r="K17" s="166"/>
      <c r="L17" s="166"/>
      <c r="M17" s="166"/>
      <c r="N17" s="166"/>
      <c r="O17" s="166"/>
      <c r="P17" s="157"/>
      <c r="Q17" s="157"/>
      <c r="R17" s="157"/>
      <c r="S17" s="157"/>
      <c r="T17" s="529" t="s">
        <v>199</v>
      </c>
      <c r="U17" s="530"/>
      <c r="V17" s="194" t="s">
        <v>560</v>
      </c>
      <c r="W17" s="301"/>
      <c r="X17" s="196" t="s">
        <v>561</v>
      </c>
      <c r="Y17" s="302"/>
      <c r="Z17" s="157"/>
      <c r="AA17" s="527"/>
      <c r="AB17" s="529" t="s">
        <v>199</v>
      </c>
      <c r="AC17" s="530"/>
      <c r="AD17" s="196" t="s">
        <v>562</v>
      </c>
      <c r="AE17" s="301"/>
      <c r="AF17" s="196" t="s">
        <v>563</v>
      </c>
      <c r="AG17" s="302"/>
      <c r="AH17" s="157"/>
      <c r="AI17" s="157"/>
      <c r="AJ17" s="561"/>
      <c r="AK17" s="565"/>
      <c r="AL17" s="566"/>
      <c r="AM17" s="250"/>
      <c r="AN17" s="561"/>
      <c r="AO17" s="565"/>
      <c r="AP17" s="566"/>
      <c r="AQ17" s="261"/>
      <c r="AR17" s="561"/>
      <c r="AS17" s="565"/>
      <c r="AT17" s="566"/>
      <c r="AU17" s="157"/>
      <c r="AV17" s="531" t="s">
        <v>225</v>
      </c>
      <c r="AW17" s="532"/>
      <c r="AX17" s="532"/>
      <c r="AY17" s="537"/>
      <c r="AZ17" s="538"/>
      <c r="BA17" s="539"/>
      <c r="BB17" s="546" t="s">
        <v>226</v>
      </c>
      <c r="BC17" s="546"/>
      <c r="BD17" s="547"/>
      <c r="BE17" s="157"/>
      <c r="BF17" s="157"/>
      <c r="BG17" s="157"/>
      <c r="BH17" s="157"/>
      <c r="BI17" s="157"/>
      <c r="BJ17" s="157"/>
      <c r="BK17" s="157"/>
      <c r="BL17" s="157"/>
      <c r="BM17" s="157"/>
      <c r="BN17" s="157"/>
      <c r="BO17" s="157"/>
      <c r="BP17" s="157"/>
      <c r="BQ17" s="157"/>
      <c r="BR17" s="157"/>
      <c r="BS17" s="157"/>
      <c r="BT17" s="157"/>
      <c r="BU17" s="162" t="s">
        <v>564</v>
      </c>
      <c r="BV17" s="157"/>
      <c r="BW17" s="157"/>
      <c r="BX17" s="157"/>
      <c r="BY17" s="157"/>
      <c r="BZ17" s="157"/>
      <c r="CA17" s="157"/>
      <c r="CB17" s="157"/>
      <c r="CC17" s="157"/>
      <c r="CD17" s="157"/>
      <c r="CE17" s="157"/>
      <c r="CF17" s="157"/>
    </row>
    <row r="18" spans="1:84" s="21" customFormat="1" ht="20.100000000000001" customHeight="1">
      <c r="A18" s="157"/>
      <c r="B18" s="168"/>
      <c r="C18" s="157"/>
      <c r="D18" s="172"/>
      <c r="E18" s="172"/>
      <c r="F18" s="157"/>
      <c r="G18" s="157"/>
      <c r="H18" s="157"/>
      <c r="I18" s="157"/>
      <c r="J18" s="157"/>
      <c r="K18" s="157"/>
      <c r="L18" s="157"/>
      <c r="M18" s="157"/>
      <c r="N18" s="157"/>
      <c r="O18" s="157"/>
      <c r="P18" s="157"/>
      <c r="Q18" s="157"/>
      <c r="R18" s="157"/>
      <c r="S18" s="157"/>
      <c r="T18" s="262" t="s">
        <v>202</v>
      </c>
      <c r="U18" s="263"/>
      <c r="V18" s="194" t="s">
        <v>203</v>
      </c>
      <c r="W18" s="264" t="str">
        <f>IF(W15="","",ROUND(W16*(W17/1000),3))</f>
        <v/>
      </c>
      <c r="X18" s="196" t="s">
        <v>565</v>
      </c>
      <c r="Y18" s="265" t="str">
        <f>IF(Y15="","",ROUND(Y16*(Y17/1000),3))</f>
        <v/>
      </c>
      <c r="Z18" s="157"/>
      <c r="AA18" s="527"/>
      <c r="AB18" s="262" t="s">
        <v>202</v>
      </c>
      <c r="AC18" s="263"/>
      <c r="AD18" s="196" t="s">
        <v>520</v>
      </c>
      <c r="AE18" s="264" t="str">
        <f>IF(AE15="","",ROUND(AE16*(AE17/1000),3))</f>
        <v/>
      </c>
      <c r="AF18" s="196" t="s">
        <v>566</v>
      </c>
      <c r="AG18" s="265" t="str">
        <f>IF(AG15="","",ROUND(AG16*(AG17/1000),3))</f>
        <v/>
      </c>
      <c r="AH18" s="157"/>
      <c r="AI18" s="157"/>
      <c r="AJ18" s="561"/>
      <c r="AK18" s="565"/>
      <c r="AL18" s="566"/>
      <c r="AM18" s="250"/>
      <c r="AN18" s="561"/>
      <c r="AO18" s="565"/>
      <c r="AP18" s="566"/>
      <c r="AQ18" s="261"/>
      <c r="AR18" s="561"/>
      <c r="AS18" s="565"/>
      <c r="AT18" s="566"/>
      <c r="AU18" s="157"/>
      <c r="AV18" s="533"/>
      <c r="AW18" s="534"/>
      <c r="AX18" s="534"/>
      <c r="AY18" s="540"/>
      <c r="AZ18" s="541"/>
      <c r="BA18" s="542"/>
      <c r="BB18" s="548"/>
      <c r="BC18" s="548"/>
      <c r="BD18" s="549"/>
      <c r="BE18" s="157"/>
      <c r="BF18" s="157"/>
      <c r="BG18" s="157"/>
      <c r="BH18" s="157"/>
      <c r="BI18" s="157"/>
      <c r="BJ18" s="157"/>
      <c r="BK18" s="157"/>
      <c r="BL18" s="157"/>
      <c r="BM18" s="157"/>
      <c r="BN18" s="157"/>
      <c r="BO18" s="157"/>
      <c r="BP18" s="157"/>
      <c r="BQ18" s="157"/>
      <c r="BR18" s="157"/>
      <c r="BS18" s="157"/>
      <c r="BT18" s="157"/>
      <c r="BU18" s="162" t="s">
        <v>567</v>
      </c>
      <c r="BV18" s="157"/>
      <c r="BW18" s="157"/>
      <c r="BX18" s="157"/>
      <c r="BY18" s="157"/>
      <c r="BZ18" s="157"/>
      <c r="CA18" s="157"/>
      <c r="CB18" s="157"/>
      <c r="CC18" s="157"/>
      <c r="CD18" s="157"/>
      <c r="CE18" s="157"/>
      <c r="CF18" s="157"/>
    </row>
    <row r="19" spans="1:84" s="21" customFormat="1" ht="20.100000000000001" customHeight="1" thickBot="1">
      <c r="A19" s="157"/>
      <c r="B19" s="168"/>
      <c r="C19" s="157"/>
      <c r="D19" s="172"/>
      <c r="E19" s="172"/>
      <c r="F19" s="157"/>
      <c r="G19" s="157"/>
      <c r="H19" s="157"/>
      <c r="I19" s="157"/>
      <c r="J19" s="157"/>
      <c r="K19" s="157"/>
      <c r="L19" s="157"/>
      <c r="M19" s="157"/>
      <c r="N19" s="157"/>
      <c r="O19" s="157"/>
      <c r="P19" s="157"/>
      <c r="Q19" s="157"/>
      <c r="R19" s="157"/>
      <c r="S19" s="157"/>
      <c r="T19" s="262"/>
      <c r="U19" s="263"/>
      <c r="V19" s="180"/>
      <c r="W19" s="203" t="s">
        <v>568</v>
      </c>
      <c r="X19" s="203"/>
      <c r="Y19" s="204" t="s">
        <v>521</v>
      </c>
      <c r="Z19" s="157"/>
      <c r="AA19" s="528"/>
      <c r="AB19" s="188"/>
      <c r="AC19" s="179"/>
      <c r="AD19" s="179"/>
      <c r="AE19" s="203" t="s">
        <v>569</v>
      </c>
      <c r="AF19" s="180"/>
      <c r="AG19" s="204" t="s">
        <v>570</v>
      </c>
      <c r="AH19" s="157"/>
      <c r="AI19" s="157"/>
      <c r="AJ19" s="562"/>
      <c r="AK19" s="567"/>
      <c r="AL19" s="568"/>
      <c r="AM19" s="266"/>
      <c r="AN19" s="562"/>
      <c r="AO19" s="567"/>
      <c r="AP19" s="568"/>
      <c r="AQ19" s="261"/>
      <c r="AR19" s="562"/>
      <c r="AS19" s="567"/>
      <c r="AT19" s="568"/>
      <c r="AU19" s="157"/>
      <c r="AV19" s="535"/>
      <c r="AW19" s="536"/>
      <c r="AX19" s="536"/>
      <c r="AY19" s="543"/>
      <c r="AZ19" s="544"/>
      <c r="BA19" s="545"/>
      <c r="BB19" s="550"/>
      <c r="BC19" s="550"/>
      <c r="BD19" s="551"/>
      <c r="BE19" s="157"/>
      <c r="BF19" s="157"/>
      <c r="BG19" s="157"/>
      <c r="BH19" s="157"/>
      <c r="BI19" s="157"/>
      <c r="BJ19" s="157"/>
      <c r="BK19" s="157"/>
      <c r="BL19" s="157"/>
      <c r="BM19" s="157"/>
      <c r="BN19" s="157"/>
      <c r="BO19" s="157"/>
      <c r="BP19" s="157"/>
      <c r="BQ19" s="157"/>
      <c r="BR19" s="157"/>
      <c r="BS19" s="157"/>
      <c r="BT19" s="157"/>
      <c r="BU19" s="162" t="s">
        <v>571</v>
      </c>
      <c r="BV19" s="157"/>
      <c r="BW19" s="157"/>
      <c r="BX19" s="157"/>
      <c r="BY19" s="157"/>
      <c r="BZ19" s="157"/>
      <c r="CA19" s="157"/>
      <c r="CB19" s="157"/>
      <c r="CC19" s="157"/>
      <c r="CD19" s="157"/>
      <c r="CE19" s="157"/>
      <c r="CF19" s="157"/>
    </row>
    <row r="20" spans="1:84" s="21" customFormat="1" ht="20.100000000000001" customHeight="1" thickTop="1">
      <c r="A20" s="157"/>
      <c r="B20" s="168"/>
      <c r="C20" s="157"/>
      <c r="D20" s="157"/>
      <c r="E20" s="157"/>
      <c r="F20" s="157"/>
      <c r="G20" s="157"/>
      <c r="H20" s="157"/>
      <c r="I20" s="157"/>
      <c r="J20" s="157"/>
      <c r="K20" s="157"/>
      <c r="L20" s="157"/>
      <c r="M20" s="157"/>
      <c r="N20" s="157"/>
      <c r="O20" s="157"/>
      <c r="P20" s="157"/>
      <c r="Q20" s="157"/>
      <c r="R20" s="157"/>
      <c r="S20" s="157"/>
      <c r="T20" s="552" t="s">
        <v>191</v>
      </c>
      <c r="U20" s="552"/>
      <c r="V20" s="552"/>
      <c r="W20" s="552"/>
      <c r="X20" s="553"/>
      <c r="Y20" s="267" t="str">
        <f>IF(Y18="",W18,W18+Y18)</f>
        <v/>
      </c>
      <c r="Z20" s="250" t="s">
        <v>572</v>
      </c>
      <c r="AA20" s="157"/>
      <c r="AB20" s="552" t="s">
        <v>227</v>
      </c>
      <c r="AC20" s="552"/>
      <c r="AD20" s="552"/>
      <c r="AE20" s="552"/>
      <c r="AF20" s="553"/>
      <c r="AG20" s="267" t="str">
        <f>IF(AG18="",AE18,AE18+AG18)</f>
        <v/>
      </c>
      <c r="AH20" s="250" t="s">
        <v>573</v>
      </c>
      <c r="AI20" s="157"/>
      <c r="AJ20" s="261"/>
      <c r="AK20" s="257"/>
      <c r="AL20" s="257"/>
      <c r="AM20" s="266"/>
      <c r="AN20" s="261"/>
      <c r="AO20" s="257"/>
      <c r="AP20" s="257"/>
      <c r="AQ20" s="268"/>
      <c r="AR20" s="261"/>
      <c r="AS20" s="269"/>
      <c r="AT20" s="269"/>
      <c r="AU20" s="157"/>
      <c r="AV20" s="554" t="s">
        <v>522</v>
      </c>
      <c r="AW20" s="554"/>
      <c r="AX20" s="554"/>
      <c r="AY20" s="554"/>
      <c r="AZ20" s="554"/>
      <c r="BA20" s="270"/>
      <c r="BB20" s="270"/>
      <c r="BC20" s="270"/>
      <c r="BD20" s="270"/>
      <c r="BE20" s="157"/>
      <c r="BF20" s="157"/>
      <c r="BG20" s="157"/>
      <c r="BH20" s="157"/>
      <c r="BI20" s="157"/>
      <c r="BJ20" s="157"/>
      <c r="BK20" s="157"/>
      <c r="BL20" s="157"/>
      <c r="BM20" s="157"/>
      <c r="BN20" s="157"/>
      <c r="BO20" s="157"/>
      <c r="BP20" s="157"/>
      <c r="BQ20" s="157"/>
      <c r="BR20" s="157"/>
      <c r="BS20" s="157"/>
      <c r="BT20" s="157"/>
      <c r="BU20" s="162" t="s">
        <v>574</v>
      </c>
      <c r="BV20" s="157"/>
      <c r="BW20" s="157"/>
      <c r="BX20" s="157"/>
      <c r="BY20" s="157"/>
      <c r="BZ20" s="157"/>
      <c r="CA20" s="157"/>
      <c r="CB20" s="157"/>
      <c r="CC20" s="157"/>
      <c r="CD20" s="157"/>
      <c r="CE20" s="157"/>
      <c r="CF20" s="157"/>
    </row>
    <row r="21" spans="1:84" s="21" customFormat="1" ht="20.100000000000001" customHeight="1" thickBot="1">
      <c r="A21" s="157"/>
      <c r="B21" s="168"/>
      <c r="C21" s="166"/>
      <c r="D21" s="166"/>
      <c r="E21" s="166"/>
      <c r="F21" s="166"/>
      <c r="G21" s="166"/>
      <c r="H21" s="166"/>
      <c r="I21" s="166"/>
      <c r="J21" s="166"/>
      <c r="K21" s="157"/>
      <c r="L21" s="157"/>
      <c r="M21" s="157"/>
      <c r="N21" s="157"/>
      <c r="O21" s="157"/>
      <c r="P21" s="157"/>
      <c r="Q21" s="157"/>
      <c r="R21" s="157"/>
      <c r="S21" s="157"/>
      <c r="T21" s="157"/>
      <c r="U21" s="157"/>
      <c r="V21" s="157"/>
      <c r="W21" s="157"/>
      <c r="X21" s="157"/>
      <c r="Y21" s="203" t="s">
        <v>208</v>
      </c>
      <c r="Z21" s="157"/>
      <c r="AA21" s="157"/>
      <c r="AB21" s="157"/>
      <c r="AC21" s="157"/>
      <c r="AD21" s="157"/>
      <c r="AE21" s="157"/>
      <c r="AF21" s="157"/>
      <c r="AG21" s="203" t="s">
        <v>575</v>
      </c>
      <c r="AH21" s="157"/>
      <c r="AI21" s="157"/>
      <c r="AJ21" s="271"/>
      <c r="AK21" s="271"/>
      <c r="AL21" s="271"/>
      <c r="AM21" s="271"/>
      <c r="AN21" s="271"/>
      <c r="AO21" s="271"/>
      <c r="AP21" s="271"/>
      <c r="AQ21" s="250"/>
      <c r="AR21" s="250"/>
      <c r="AS21" s="238"/>
      <c r="AT21" s="238"/>
      <c r="AU21" s="157"/>
      <c r="AV21" s="555"/>
      <c r="AW21" s="555"/>
      <c r="AX21" s="555"/>
      <c r="AY21" s="555"/>
      <c r="AZ21" s="555"/>
      <c r="BA21" s="250"/>
      <c r="BB21" s="238"/>
      <c r="BC21" s="159"/>
      <c r="BD21" s="159"/>
      <c r="BE21" s="157"/>
      <c r="BF21" s="157"/>
      <c r="BG21" s="157"/>
      <c r="BH21" s="157"/>
      <c r="BI21" s="157"/>
      <c r="BJ21" s="157"/>
      <c r="BK21" s="157"/>
      <c r="BL21" s="157"/>
      <c r="BM21" s="157"/>
      <c r="BN21" s="157"/>
      <c r="BO21" s="157"/>
      <c r="BP21" s="157"/>
      <c r="BQ21" s="157"/>
      <c r="BR21" s="157"/>
      <c r="BS21" s="157"/>
      <c r="BT21" s="157"/>
      <c r="BU21" s="162" t="s">
        <v>576</v>
      </c>
      <c r="BV21" s="157"/>
      <c r="BW21" s="157"/>
      <c r="BX21" s="157"/>
      <c r="BY21" s="157"/>
      <c r="BZ21" s="157"/>
      <c r="CA21" s="157"/>
      <c r="CB21" s="157"/>
      <c r="CC21" s="157"/>
      <c r="CD21" s="157"/>
      <c r="CE21" s="157"/>
      <c r="CF21" s="157"/>
    </row>
    <row r="22" spans="1:84" s="21" customFormat="1" ht="20.100000000000001" customHeight="1" thickTop="1">
      <c r="A22" s="157"/>
      <c r="B22" s="168"/>
      <c r="C22" s="166"/>
      <c r="D22" s="166"/>
      <c r="E22" s="166"/>
      <c r="F22" s="166"/>
      <c r="G22" s="166"/>
      <c r="H22" s="166"/>
      <c r="I22" s="166"/>
      <c r="J22" s="166"/>
      <c r="K22" s="157"/>
      <c r="L22" s="157"/>
      <c r="M22" s="157"/>
      <c r="N22" s="157"/>
      <c r="O22" s="157"/>
      <c r="P22" s="157"/>
      <c r="Q22" s="157"/>
      <c r="R22" s="157"/>
      <c r="S22" s="168"/>
      <c r="T22" s="166"/>
      <c r="U22" s="166"/>
      <c r="V22" s="166"/>
      <c r="W22" s="166"/>
      <c r="X22" s="166"/>
      <c r="Y22" s="166"/>
      <c r="Z22" s="166"/>
      <c r="AA22" s="526" t="s">
        <v>577</v>
      </c>
      <c r="AB22" s="252" t="s">
        <v>193</v>
      </c>
      <c r="AC22" s="253"/>
      <c r="AD22" s="186"/>
      <c r="AE22" s="254" t="s">
        <v>545</v>
      </c>
      <c r="AF22" s="255"/>
      <c r="AG22" s="256" t="s">
        <v>546</v>
      </c>
      <c r="AH22" s="157"/>
      <c r="AI22" s="157"/>
      <c r="AJ22" s="250"/>
      <c r="AK22" s="250"/>
      <c r="AL22" s="250"/>
      <c r="AM22" s="250"/>
      <c r="AN22" s="560" t="s">
        <v>578</v>
      </c>
      <c r="AO22" s="563" t="str">
        <f>IF(AG28="","",ROUND($M$59*K67*AG28,2))</f>
        <v/>
      </c>
      <c r="AP22" s="564"/>
      <c r="AQ22" s="257"/>
      <c r="AR22" s="560" t="s">
        <v>579</v>
      </c>
      <c r="AS22" s="563" t="str">
        <f>IF($AG28="","",$AK$14+AO22)</f>
        <v/>
      </c>
      <c r="AT22" s="564"/>
      <c r="AU22" s="157"/>
      <c r="AV22" s="526" t="s">
        <v>580</v>
      </c>
      <c r="AW22" s="526"/>
      <c r="AX22" s="526"/>
      <c r="AY22" s="526" t="str">
        <f>IF($F$59="","",$F$59)</f>
        <v>単相3線式100/200V</v>
      </c>
      <c r="AZ22" s="526"/>
      <c r="BA22" s="526"/>
      <c r="BB22" s="556" t="str">
        <f>IF(AS22="","",IF(AY22=$CC$11,107+AS22,IF(AY22=$CC$12,107+AS22,IF(AY22=$CC$13,214+AS22,IF(AY22=$CC$14,214+AS22,"")))))</f>
        <v/>
      </c>
      <c r="BC22" s="556"/>
      <c r="BD22" s="556"/>
      <c r="BE22" s="157"/>
      <c r="BF22" s="157"/>
      <c r="BG22" s="157"/>
      <c r="BH22" s="157"/>
      <c r="BI22" s="157"/>
      <c r="BJ22" s="157"/>
      <c r="BK22" s="157"/>
      <c r="BL22" s="157"/>
      <c r="BM22" s="157"/>
      <c r="BN22" s="157"/>
      <c r="BO22" s="157"/>
      <c r="BP22" s="157"/>
      <c r="BQ22" s="157"/>
      <c r="BR22" s="157"/>
      <c r="BS22" s="157"/>
      <c r="BT22" s="157"/>
      <c r="BU22" s="162" t="s">
        <v>176</v>
      </c>
      <c r="BV22" s="157"/>
      <c r="BW22" s="157"/>
      <c r="BX22" s="157"/>
      <c r="BY22" s="157"/>
      <c r="BZ22" s="157"/>
      <c r="CA22" s="157"/>
      <c r="CB22" s="157"/>
      <c r="CC22" s="157"/>
      <c r="CD22" s="157"/>
      <c r="CE22" s="157"/>
      <c r="CF22" s="157"/>
    </row>
    <row r="23" spans="1:84" s="21" customFormat="1" ht="20.100000000000001" customHeight="1">
      <c r="A23" s="157"/>
      <c r="B23" s="168"/>
      <c r="C23" s="166"/>
      <c r="D23" s="166"/>
      <c r="E23" s="166"/>
      <c r="F23" s="166"/>
      <c r="G23" s="166"/>
      <c r="H23" s="166"/>
      <c r="I23" s="166"/>
      <c r="J23" s="166"/>
      <c r="K23" s="157"/>
      <c r="L23" s="157"/>
      <c r="M23" s="157"/>
      <c r="N23" s="157"/>
      <c r="O23" s="157"/>
      <c r="P23" s="157"/>
      <c r="Q23" s="157"/>
      <c r="R23" s="157"/>
      <c r="S23" s="168"/>
      <c r="T23" s="166"/>
      <c r="U23" s="166"/>
      <c r="V23" s="166"/>
      <c r="W23" s="166"/>
      <c r="X23" s="166"/>
      <c r="Y23" s="166"/>
      <c r="Z23" s="166"/>
      <c r="AA23" s="527"/>
      <c r="AB23" s="529" t="s">
        <v>196</v>
      </c>
      <c r="AC23" s="530"/>
      <c r="AD23" s="193"/>
      <c r="AE23" s="299"/>
      <c r="AF23" s="179"/>
      <c r="AG23" s="300"/>
      <c r="AH23" s="157"/>
      <c r="AI23" s="157"/>
      <c r="AJ23" s="250"/>
      <c r="AK23" s="250"/>
      <c r="AL23" s="250"/>
      <c r="AM23" s="250"/>
      <c r="AN23" s="561"/>
      <c r="AO23" s="565"/>
      <c r="AP23" s="566"/>
      <c r="AQ23" s="257"/>
      <c r="AR23" s="561"/>
      <c r="AS23" s="565"/>
      <c r="AT23" s="566"/>
      <c r="AU23" s="157"/>
      <c r="AV23" s="527"/>
      <c r="AW23" s="527"/>
      <c r="AX23" s="527"/>
      <c r="AY23" s="527"/>
      <c r="AZ23" s="527"/>
      <c r="BA23" s="527"/>
      <c r="BB23" s="557"/>
      <c r="BC23" s="557"/>
      <c r="BD23" s="557"/>
      <c r="BE23" s="157"/>
      <c r="BF23" s="157"/>
      <c r="BG23" s="157"/>
      <c r="BH23" s="157"/>
      <c r="BI23" s="157"/>
      <c r="BJ23" s="157"/>
      <c r="BK23" s="157"/>
      <c r="BL23" s="157"/>
      <c r="BM23" s="157"/>
      <c r="BN23" s="157"/>
      <c r="BO23" s="157"/>
      <c r="BP23" s="157"/>
      <c r="BQ23" s="157"/>
      <c r="BR23" s="157"/>
      <c r="BS23" s="157"/>
      <c r="BT23" s="157"/>
      <c r="BU23" s="162" t="s">
        <v>581</v>
      </c>
      <c r="BV23" s="157"/>
      <c r="BW23" s="157"/>
      <c r="BX23" s="157"/>
      <c r="BY23" s="157"/>
      <c r="BZ23" s="157"/>
      <c r="CA23" s="157"/>
      <c r="CB23" s="157"/>
      <c r="CC23" s="157"/>
      <c r="CD23" s="157"/>
      <c r="CE23" s="157"/>
      <c r="CF23" s="157"/>
    </row>
    <row r="24" spans="1:84" s="21" customFormat="1" ht="20.100000000000001" customHeight="1" thickBot="1">
      <c r="A24" s="157"/>
      <c r="B24" s="168"/>
      <c r="C24" s="166"/>
      <c r="D24" s="166"/>
      <c r="E24" s="166"/>
      <c r="F24" s="166"/>
      <c r="G24" s="166"/>
      <c r="H24" s="166"/>
      <c r="I24" s="166"/>
      <c r="J24" s="166"/>
      <c r="K24" s="157"/>
      <c r="L24" s="157"/>
      <c r="M24" s="157"/>
      <c r="N24" s="157"/>
      <c r="O24" s="157"/>
      <c r="P24" s="157"/>
      <c r="Q24" s="157"/>
      <c r="R24" s="157"/>
      <c r="S24" s="168"/>
      <c r="T24" s="272" t="s">
        <v>212</v>
      </c>
      <c r="U24" s="157"/>
      <c r="V24" s="250"/>
      <c r="W24" s="250"/>
      <c r="X24" s="268"/>
      <c r="Y24" s="268"/>
      <c r="Z24" s="166"/>
      <c r="AA24" s="527"/>
      <c r="AB24" s="558" t="s">
        <v>553</v>
      </c>
      <c r="AC24" s="559"/>
      <c r="AD24" s="196" t="s">
        <v>557</v>
      </c>
      <c r="AE24" s="260" t="str">
        <f>IF(AE23="","",VLOOKUP(AE23,$U$27:$V$40,2,FALSE))</f>
        <v/>
      </c>
      <c r="AF24" s="196" t="s">
        <v>558</v>
      </c>
      <c r="AG24" s="259" t="str">
        <f>IF(AG23="","",VLOOKUP(AG23,$U$27:$V$40,2,FALSE))</f>
        <v/>
      </c>
      <c r="AH24" s="157"/>
      <c r="AI24" s="157"/>
      <c r="AJ24" s="241"/>
      <c r="AK24" s="241"/>
      <c r="AL24" s="241"/>
      <c r="AM24" s="241"/>
      <c r="AN24" s="561"/>
      <c r="AO24" s="565"/>
      <c r="AP24" s="566"/>
      <c r="AQ24" s="257"/>
      <c r="AR24" s="561"/>
      <c r="AS24" s="565"/>
      <c r="AT24" s="566"/>
      <c r="AU24" s="157"/>
      <c r="AV24" s="528"/>
      <c r="AW24" s="528"/>
      <c r="AX24" s="528"/>
      <c r="AY24" s="528"/>
      <c r="AZ24" s="528"/>
      <c r="BA24" s="528"/>
      <c r="BB24" s="557"/>
      <c r="BC24" s="557"/>
      <c r="BD24" s="557"/>
      <c r="BE24" s="157"/>
      <c r="BF24" s="157"/>
      <c r="BG24" s="157"/>
      <c r="BH24" s="157"/>
      <c r="BI24" s="157"/>
      <c r="BJ24" s="157"/>
      <c r="BK24" s="157"/>
      <c r="BL24" s="157"/>
      <c r="BM24" s="157"/>
      <c r="BN24" s="157"/>
      <c r="BO24" s="157"/>
      <c r="BP24" s="157"/>
      <c r="BQ24" s="157"/>
      <c r="BR24" s="157"/>
      <c r="BS24" s="157"/>
      <c r="BT24" s="157"/>
      <c r="BU24" s="162" t="s">
        <v>582</v>
      </c>
      <c r="BV24" s="157"/>
      <c r="BW24" s="157"/>
      <c r="BX24" s="157"/>
      <c r="BY24" s="157"/>
      <c r="BZ24" s="157"/>
      <c r="CA24" s="157"/>
      <c r="CB24" s="157"/>
      <c r="CC24" s="157"/>
      <c r="CD24" s="157"/>
      <c r="CE24" s="157"/>
      <c r="CF24" s="157"/>
    </row>
    <row r="25" spans="1:84" s="21" customFormat="1" ht="20.100000000000001" customHeight="1">
      <c r="A25" s="157"/>
      <c r="B25" s="168"/>
      <c r="C25" s="166"/>
      <c r="D25" s="166"/>
      <c r="E25" s="166"/>
      <c r="F25" s="166"/>
      <c r="G25" s="166"/>
      <c r="H25" s="166"/>
      <c r="I25" s="166"/>
      <c r="J25" s="166"/>
      <c r="K25" s="157"/>
      <c r="L25" s="157"/>
      <c r="M25" s="157"/>
      <c r="N25" s="157"/>
      <c r="O25" s="157"/>
      <c r="P25" s="157"/>
      <c r="Q25" s="157"/>
      <c r="R25" s="157"/>
      <c r="S25" s="168"/>
      <c r="T25" s="250" t="s">
        <v>213</v>
      </c>
      <c r="U25" s="157"/>
      <c r="V25" s="273"/>
      <c r="W25" s="250"/>
      <c r="X25" s="268"/>
      <c r="Y25" s="268"/>
      <c r="Z25" s="166"/>
      <c r="AA25" s="527"/>
      <c r="AB25" s="529" t="s">
        <v>199</v>
      </c>
      <c r="AC25" s="530"/>
      <c r="AD25" s="196" t="s">
        <v>562</v>
      </c>
      <c r="AE25" s="301"/>
      <c r="AF25" s="196" t="s">
        <v>201</v>
      </c>
      <c r="AG25" s="302"/>
      <c r="AH25" s="157"/>
      <c r="AI25" s="157"/>
      <c r="AJ25" s="241"/>
      <c r="AK25" s="241"/>
      <c r="AL25" s="241"/>
      <c r="AM25" s="241"/>
      <c r="AN25" s="561"/>
      <c r="AO25" s="565"/>
      <c r="AP25" s="566"/>
      <c r="AQ25" s="261"/>
      <c r="AR25" s="561"/>
      <c r="AS25" s="565"/>
      <c r="AT25" s="566"/>
      <c r="AU25" s="157"/>
      <c r="AV25" s="531" t="s">
        <v>228</v>
      </c>
      <c r="AW25" s="532"/>
      <c r="AX25" s="532"/>
      <c r="AY25" s="537"/>
      <c r="AZ25" s="538"/>
      <c r="BA25" s="539"/>
      <c r="BB25" s="584" t="s">
        <v>226</v>
      </c>
      <c r="BC25" s="546"/>
      <c r="BD25" s="547"/>
      <c r="BE25" s="157"/>
      <c r="BF25" s="157"/>
      <c r="BG25" s="157"/>
      <c r="BH25" s="157"/>
      <c r="BI25" s="157"/>
      <c r="BJ25" s="157"/>
      <c r="BK25" s="157"/>
      <c r="BL25" s="157"/>
      <c r="BM25" s="157"/>
      <c r="BN25" s="157"/>
      <c r="BO25" s="157"/>
      <c r="BP25" s="157"/>
      <c r="BQ25" s="157"/>
      <c r="BR25" s="157"/>
      <c r="BS25" s="157"/>
      <c r="BT25" s="157"/>
      <c r="BU25" s="162" t="s">
        <v>583</v>
      </c>
      <c r="BV25" s="157"/>
      <c r="BW25" s="157"/>
      <c r="BX25" s="157"/>
      <c r="BY25" s="157"/>
      <c r="BZ25" s="157"/>
      <c r="CA25" s="157"/>
      <c r="CB25" s="157"/>
      <c r="CC25" s="157"/>
      <c r="CD25" s="157"/>
      <c r="CE25" s="157"/>
      <c r="CF25" s="157"/>
    </row>
    <row r="26" spans="1:84" s="21" customFormat="1" ht="20.100000000000001" customHeight="1" thickBot="1">
      <c r="A26" s="157"/>
      <c r="B26" s="168"/>
      <c r="C26" s="166"/>
      <c r="D26" s="166"/>
      <c r="E26" s="166"/>
      <c r="F26" s="166"/>
      <c r="G26" s="166"/>
      <c r="H26" s="166"/>
      <c r="I26" s="166"/>
      <c r="J26" s="166"/>
      <c r="K26" s="157"/>
      <c r="L26" s="157"/>
      <c r="M26" s="157"/>
      <c r="N26" s="157"/>
      <c r="O26" s="157"/>
      <c r="P26" s="157"/>
      <c r="Q26" s="157"/>
      <c r="R26" s="157"/>
      <c r="S26" s="247"/>
      <c r="T26" s="250"/>
      <c r="U26" s="274" t="s">
        <v>214</v>
      </c>
      <c r="V26" s="569" t="s">
        <v>584</v>
      </c>
      <c r="W26" s="570"/>
      <c r="X26" s="268"/>
      <c r="Y26" s="268"/>
      <c r="Z26" s="166"/>
      <c r="AA26" s="527"/>
      <c r="AB26" s="262" t="s">
        <v>202</v>
      </c>
      <c r="AC26" s="263"/>
      <c r="AD26" s="196" t="s">
        <v>585</v>
      </c>
      <c r="AE26" s="264" t="str">
        <f>IF(AE23="","",ROUND(AE24*(AE25/1000),3))</f>
        <v/>
      </c>
      <c r="AF26" s="196" t="s">
        <v>566</v>
      </c>
      <c r="AG26" s="265" t="str">
        <f>IF(AG23="","",ROUND(AG24*(AG25/1000),3))</f>
        <v/>
      </c>
      <c r="AH26" s="157"/>
      <c r="AI26" s="166"/>
      <c r="AJ26" s="241"/>
      <c r="AK26" s="241"/>
      <c r="AL26" s="241"/>
      <c r="AM26" s="241"/>
      <c r="AN26" s="561"/>
      <c r="AO26" s="565"/>
      <c r="AP26" s="566"/>
      <c r="AQ26" s="261"/>
      <c r="AR26" s="561"/>
      <c r="AS26" s="565"/>
      <c r="AT26" s="566"/>
      <c r="AU26" s="157"/>
      <c r="AV26" s="533"/>
      <c r="AW26" s="534"/>
      <c r="AX26" s="534"/>
      <c r="AY26" s="540"/>
      <c r="AZ26" s="541"/>
      <c r="BA26" s="542"/>
      <c r="BB26" s="571"/>
      <c r="BC26" s="572"/>
      <c r="BD26" s="573"/>
      <c r="BE26" s="157"/>
      <c r="BF26" s="157"/>
      <c r="BG26" s="157"/>
      <c r="BH26" s="157"/>
      <c r="BI26" s="157"/>
      <c r="BJ26" s="157"/>
      <c r="BK26" s="157"/>
      <c r="BL26" s="157"/>
      <c r="BM26" s="157"/>
      <c r="BN26" s="157"/>
      <c r="BO26" s="157"/>
      <c r="BP26" s="157"/>
      <c r="BQ26" s="157"/>
      <c r="BR26" s="157"/>
      <c r="BS26" s="157"/>
      <c r="BT26" s="157"/>
      <c r="BU26" s="162" t="s">
        <v>586</v>
      </c>
      <c r="BV26" s="157"/>
      <c r="BW26" s="157"/>
      <c r="BX26" s="157"/>
      <c r="BY26" s="157"/>
      <c r="BZ26" s="157"/>
      <c r="CA26" s="157"/>
      <c r="CB26" s="157"/>
      <c r="CC26" s="157"/>
      <c r="CD26" s="157"/>
      <c r="CE26" s="157"/>
      <c r="CF26" s="157"/>
    </row>
    <row r="27" spans="1:84" s="21" customFormat="1" ht="20.100000000000001" customHeight="1" thickTop="1" thickBot="1">
      <c r="A27" s="157"/>
      <c r="B27" s="168"/>
      <c r="C27" s="166"/>
      <c r="D27" s="166"/>
      <c r="E27" s="166"/>
      <c r="F27" s="166"/>
      <c r="G27" s="166"/>
      <c r="H27" s="166"/>
      <c r="I27" s="166"/>
      <c r="J27" s="166"/>
      <c r="K27" s="157"/>
      <c r="L27" s="157"/>
      <c r="M27" s="157"/>
      <c r="N27" s="157"/>
      <c r="O27" s="157"/>
      <c r="P27" s="157"/>
      <c r="Q27" s="157"/>
      <c r="R27" s="157"/>
      <c r="S27" s="193"/>
      <c r="T27" s="250"/>
      <c r="U27" s="275" t="s">
        <v>587</v>
      </c>
      <c r="V27" s="577">
        <v>8.92</v>
      </c>
      <c r="W27" s="578"/>
      <c r="X27" s="268"/>
      <c r="Y27" s="268"/>
      <c r="Z27" s="166"/>
      <c r="AA27" s="528"/>
      <c r="AB27" s="262"/>
      <c r="AC27" s="263"/>
      <c r="AD27" s="179"/>
      <c r="AE27" s="203" t="s">
        <v>569</v>
      </c>
      <c r="AF27" s="180"/>
      <c r="AG27" s="204" t="s">
        <v>570</v>
      </c>
      <c r="AH27" s="157"/>
      <c r="AI27" s="166"/>
      <c r="AJ27" s="268"/>
      <c r="AK27" s="266"/>
      <c r="AL27" s="266"/>
      <c r="AM27" s="266"/>
      <c r="AN27" s="562"/>
      <c r="AO27" s="567"/>
      <c r="AP27" s="568"/>
      <c r="AQ27" s="261"/>
      <c r="AR27" s="562"/>
      <c r="AS27" s="567"/>
      <c r="AT27" s="568"/>
      <c r="AU27" s="157"/>
      <c r="AV27" s="535"/>
      <c r="AW27" s="536"/>
      <c r="AX27" s="536"/>
      <c r="AY27" s="543"/>
      <c r="AZ27" s="544"/>
      <c r="BA27" s="545"/>
      <c r="BB27" s="574"/>
      <c r="BC27" s="575"/>
      <c r="BD27" s="576"/>
      <c r="BE27" s="157"/>
      <c r="BF27" s="157"/>
      <c r="BG27" s="157"/>
      <c r="BH27" s="157"/>
      <c r="BI27" s="157"/>
      <c r="BJ27" s="157"/>
      <c r="BK27" s="157"/>
      <c r="BL27" s="157"/>
      <c r="BM27" s="157"/>
      <c r="BN27" s="157"/>
      <c r="BO27" s="157"/>
      <c r="BP27" s="157"/>
      <c r="BQ27" s="157"/>
      <c r="BR27" s="157"/>
      <c r="BS27" s="157"/>
      <c r="BT27" s="157"/>
      <c r="BU27" s="176" t="s">
        <v>525</v>
      </c>
      <c r="BV27" s="157"/>
      <c r="BW27" s="157"/>
      <c r="BX27" s="157"/>
      <c r="BY27" s="157"/>
      <c r="BZ27" s="157"/>
      <c r="CA27" s="157"/>
      <c r="CB27" s="157"/>
      <c r="CC27" s="157"/>
      <c r="CD27" s="157"/>
      <c r="CE27" s="157"/>
      <c r="CF27" s="157"/>
    </row>
    <row r="28" spans="1:84" s="21" customFormat="1" ht="20.100000000000001" customHeight="1" thickTop="1">
      <c r="A28" s="157"/>
      <c r="B28" s="168"/>
      <c r="C28" s="166"/>
      <c r="D28" s="166"/>
      <c r="E28" s="166"/>
      <c r="F28" s="166"/>
      <c r="G28" s="166"/>
      <c r="H28" s="166"/>
      <c r="I28" s="166"/>
      <c r="J28" s="166"/>
      <c r="K28" s="157"/>
      <c r="L28" s="157"/>
      <c r="M28" s="157"/>
      <c r="N28" s="157"/>
      <c r="O28" s="157"/>
      <c r="P28" s="157"/>
      <c r="Q28" s="157"/>
      <c r="R28" s="157"/>
      <c r="S28" s="276"/>
      <c r="T28" s="250"/>
      <c r="U28" s="275" t="s">
        <v>588</v>
      </c>
      <c r="V28" s="577">
        <v>5.65</v>
      </c>
      <c r="W28" s="578"/>
      <c r="X28" s="268"/>
      <c r="Y28" s="268"/>
      <c r="Z28" s="166"/>
      <c r="AA28" s="166"/>
      <c r="AB28" s="552" t="s">
        <v>229</v>
      </c>
      <c r="AC28" s="552"/>
      <c r="AD28" s="552"/>
      <c r="AE28" s="552"/>
      <c r="AF28" s="553"/>
      <c r="AG28" s="267" t="str">
        <f>IF(AG26="",AE26,AE26+AG26)</f>
        <v/>
      </c>
      <c r="AH28" s="250" t="s">
        <v>526</v>
      </c>
      <c r="AI28" s="166"/>
      <c r="AJ28" s="250"/>
      <c r="AK28" s="250"/>
      <c r="AL28" s="250"/>
      <c r="AM28" s="250"/>
      <c r="AN28" s="261"/>
      <c r="AO28" s="257"/>
      <c r="AP28" s="257"/>
      <c r="AQ28" s="250"/>
      <c r="AR28" s="261"/>
      <c r="AS28" s="269"/>
      <c r="AT28" s="269"/>
      <c r="AU28" s="157"/>
      <c r="AV28" s="579"/>
      <c r="AW28" s="580"/>
      <c r="AX28" s="580"/>
      <c r="AY28" s="580"/>
      <c r="AZ28" s="270"/>
      <c r="BA28" s="270"/>
      <c r="BB28" s="270"/>
      <c r="BC28" s="270"/>
      <c r="BD28" s="270"/>
      <c r="BE28" s="157"/>
      <c r="BF28" s="157"/>
      <c r="BG28" s="157"/>
      <c r="BH28" s="157"/>
      <c r="BI28" s="157"/>
      <c r="BJ28" s="157"/>
      <c r="BK28" s="157"/>
      <c r="BL28" s="157"/>
      <c r="BM28" s="157"/>
      <c r="BN28" s="157"/>
      <c r="BO28" s="157"/>
      <c r="BP28" s="157"/>
      <c r="BQ28" s="157"/>
      <c r="BR28" s="157"/>
      <c r="BS28" s="157"/>
      <c r="BT28" s="157"/>
      <c r="BU28" s="176" t="s">
        <v>589</v>
      </c>
      <c r="BV28" s="157"/>
      <c r="BW28" s="157"/>
      <c r="BX28" s="157"/>
      <c r="BY28" s="157"/>
      <c r="BZ28" s="157"/>
      <c r="CA28" s="157"/>
      <c r="CB28" s="157"/>
      <c r="CC28" s="157"/>
      <c r="CD28" s="157"/>
      <c r="CE28" s="157"/>
      <c r="CF28" s="157"/>
    </row>
    <row r="29" spans="1:84" s="21" customFormat="1" ht="20.100000000000001" customHeight="1" thickBot="1">
      <c r="A29" s="157"/>
      <c r="B29" s="168"/>
      <c r="C29" s="166"/>
      <c r="D29" s="166"/>
      <c r="E29" s="166"/>
      <c r="F29" s="166"/>
      <c r="G29" s="166"/>
      <c r="H29" s="166"/>
      <c r="I29" s="166"/>
      <c r="J29" s="166"/>
      <c r="K29" s="157"/>
      <c r="L29" s="157"/>
      <c r="M29" s="157"/>
      <c r="N29" s="157"/>
      <c r="O29" s="157"/>
      <c r="P29" s="157"/>
      <c r="Q29" s="157"/>
      <c r="R29" s="157"/>
      <c r="S29" s="277"/>
      <c r="T29" s="250"/>
      <c r="U29" s="275" t="s">
        <v>590</v>
      </c>
      <c r="V29" s="582">
        <v>3.35</v>
      </c>
      <c r="W29" s="583"/>
      <c r="X29" s="268"/>
      <c r="Y29" s="268"/>
      <c r="Z29" s="166"/>
      <c r="AA29" s="166"/>
      <c r="AB29" s="157"/>
      <c r="AC29" s="157"/>
      <c r="AD29" s="157"/>
      <c r="AE29" s="157"/>
      <c r="AF29" s="157"/>
      <c r="AG29" s="203" t="s">
        <v>575</v>
      </c>
      <c r="AH29" s="157"/>
      <c r="AI29" s="166"/>
      <c r="AJ29" s="250"/>
      <c r="AK29" s="250"/>
      <c r="AL29" s="250"/>
      <c r="AM29" s="250"/>
      <c r="AN29" s="250"/>
      <c r="AO29" s="250"/>
      <c r="AP29" s="250"/>
      <c r="AQ29" s="250"/>
      <c r="AR29" s="250"/>
      <c r="AS29" s="238"/>
      <c r="AT29" s="238"/>
      <c r="AU29" s="157"/>
      <c r="AV29" s="581"/>
      <c r="AW29" s="581"/>
      <c r="AX29" s="581"/>
      <c r="AY29" s="581"/>
      <c r="AZ29" s="250"/>
      <c r="BA29" s="250"/>
      <c r="BB29" s="238"/>
      <c r="BC29" s="159"/>
      <c r="BD29" s="159"/>
      <c r="BE29" s="157"/>
      <c r="BF29" s="157"/>
      <c r="BG29" s="157"/>
      <c r="BH29" s="157"/>
      <c r="BI29" s="157"/>
      <c r="BJ29" s="157"/>
      <c r="BK29" s="157"/>
      <c r="BL29" s="157"/>
      <c r="BM29" s="157"/>
      <c r="BN29" s="157"/>
      <c r="BO29" s="157"/>
      <c r="BP29" s="157"/>
      <c r="BQ29" s="157"/>
      <c r="BR29" s="157"/>
      <c r="BS29" s="157"/>
      <c r="BT29" s="157"/>
      <c r="BU29" s="176" t="s">
        <v>591</v>
      </c>
      <c r="BV29" s="157"/>
      <c r="BW29" s="157"/>
      <c r="BX29" s="157"/>
      <c r="BY29" s="157"/>
      <c r="BZ29" s="157"/>
      <c r="CA29" s="157"/>
      <c r="CB29" s="157"/>
      <c r="CC29" s="157"/>
      <c r="CD29" s="157"/>
      <c r="CE29" s="157"/>
      <c r="CF29" s="157"/>
    </row>
    <row r="30" spans="1:84" s="21" customFormat="1" ht="20.100000000000001" customHeight="1" thickTop="1">
      <c r="A30" s="157"/>
      <c r="B30" s="168"/>
      <c r="C30" s="166"/>
      <c r="D30" s="166"/>
      <c r="E30" s="166"/>
      <c r="F30" s="166"/>
      <c r="G30" s="166"/>
      <c r="H30" s="166"/>
      <c r="I30" s="166"/>
      <c r="J30" s="166"/>
      <c r="K30" s="157"/>
      <c r="L30" s="157"/>
      <c r="M30" s="157"/>
      <c r="N30" s="157"/>
      <c r="O30" s="157"/>
      <c r="P30" s="157"/>
      <c r="Q30" s="157"/>
      <c r="R30" s="157"/>
      <c r="S30" s="166"/>
      <c r="T30" s="250"/>
      <c r="U30" s="278" t="s">
        <v>317</v>
      </c>
      <c r="V30" s="582">
        <v>2.21</v>
      </c>
      <c r="W30" s="583"/>
      <c r="X30" s="268"/>
      <c r="Y30" s="268"/>
      <c r="Z30" s="166"/>
      <c r="AA30" s="526" t="s">
        <v>327</v>
      </c>
      <c r="AB30" s="252" t="s">
        <v>193</v>
      </c>
      <c r="AC30" s="253"/>
      <c r="AD30" s="186"/>
      <c r="AE30" s="254" t="s">
        <v>517</v>
      </c>
      <c r="AF30" s="255"/>
      <c r="AG30" s="256" t="s">
        <v>546</v>
      </c>
      <c r="AH30" s="157"/>
      <c r="AI30" s="166"/>
      <c r="AJ30" s="250"/>
      <c r="AK30" s="250"/>
      <c r="AL30" s="250"/>
      <c r="AM30" s="250"/>
      <c r="AN30" s="560" t="s">
        <v>592</v>
      </c>
      <c r="AO30" s="563" t="str">
        <f>IF(AG36="","",ROUND($M$59*K68*AG36,2))</f>
        <v/>
      </c>
      <c r="AP30" s="564"/>
      <c r="AQ30" s="257"/>
      <c r="AR30" s="560" t="s">
        <v>593</v>
      </c>
      <c r="AS30" s="563" t="str">
        <f>IF($AG36="","",$AK$14+AO30)</f>
        <v/>
      </c>
      <c r="AT30" s="564"/>
      <c r="AU30" s="157"/>
      <c r="AV30" s="526" t="s">
        <v>594</v>
      </c>
      <c r="AW30" s="526"/>
      <c r="AX30" s="526"/>
      <c r="AY30" s="526" t="str">
        <f>IF($F$59="","",$F$59)</f>
        <v>単相3線式100/200V</v>
      </c>
      <c r="AZ30" s="526"/>
      <c r="BA30" s="526"/>
      <c r="BB30" s="556" t="str">
        <f>IF(AS30="","",IF(AY30=$CC$11,107+AS30,IF(AY30=$CC$12,107+AS30,IF(AY30=$CC$13,214+AS30,IF(AY30=$CC$14,214+AS30,"")))))</f>
        <v/>
      </c>
      <c r="BC30" s="556"/>
      <c r="BD30" s="556"/>
      <c r="BE30" s="157"/>
      <c r="BF30" s="157"/>
      <c r="BG30" s="157"/>
      <c r="BH30" s="157"/>
      <c r="BI30" s="157"/>
      <c r="BJ30" s="157"/>
      <c r="BK30" s="157"/>
      <c r="BL30" s="157"/>
      <c r="BM30" s="157"/>
      <c r="BN30" s="157"/>
      <c r="BO30" s="157"/>
      <c r="BP30" s="157"/>
      <c r="BQ30" s="157"/>
      <c r="BR30" s="157"/>
      <c r="BS30" s="157"/>
      <c r="BT30" s="157"/>
      <c r="BU30" s="176" t="s">
        <v>595</v>
      </c>
      <c r="BV30" s="157"/>
      <c r="BW30" s="157"/>
      <c r="BX30" s="157"/>
      <c r="BY30" s="157"/>
      <c r="BZ30" s="157"/>
      <c r="CA30" s="157"/>
      <c r="CB30" s="157"/>
      <c r="CC30" s="157"/>
      <c r="CD30" s="157"/>
      <c r="CE30" s="157"/>
      <c r="CF30" s="157"/>
    </row>
    <row r="31" spans="1:84" s="21" customFormat="1" ht="20.100000000000001" customHeight="1">
      <c r="A31" s="157"/>
      <c r="B31" s="168"/>
      <c r="C31" s="166"/>
      <c r="D31" s="166"/>
      <c r="E31" s="166"/>
      <c r="F31" s="166"/>
      <c r="G31" s="166"/>
      <c r="H31" s="166"/>
      <c r="I31" s="166"/>
      <c r="J31" s="166"/>
      <c r="K31" s="157"/>
      <c r="L31" s="157"/>
      <c r="M31" s="157"/>
      <c r="N31" s="157"/>
      <c r="O31" s="157"/>
      <c r="P31" s="157"/>
      <c r="Q31" s="157"/>
      <c r="R31" s="157"/>
      <c r="S31" s="166"/>
      <c r="T31" s="250"/>
      <c r="U31" s="278" t="s">
        <v>216</v>
      </c>
      <c r="V31" s="582">
        <v>3.33</v>
      </c>
      <c r="W31" s="583"/>
      <c r="X31" s="268"/>
      <c r="Y31" s="268"/>
      <c r="Z31" s="166"/>
      <c r="AA31" s="527"/>
      <c r="AB31" s="529" t="s">
        <v>196</v>
      </c>
      <c r="AC31" s="530"/>
      <c r="AD31" s="193"/>
      <c r="AE31" s="299"/>
      <c r="AF31" s="179"/>
      <c r="AG31" s="300"/>
      <c r="AH31" s="157"/>
      <c r="AI31" s="166"/>
      <c r="AJ31" s="250"/>
      <c r="AK31" s="250"/>
      <c r="AL31" s="250"/>
      <c r="AM31" s="250"/>
      <c r="AN31" s="561"/>
      <c r="AO31" s="565"/>
      <c r="AP31" s="566"/>
      <c r="AQ31" s="257"/>
      <c r="AR31" s="561"/>
      <c r="AS31" s="565"/>
      <c r="AT31" s="566"/>
      <c r="AU31" s="157"/>
      <c r="AV31" s="527"/>
      <c r="AW31" s="527"/>
      <c r="AX31" s="527"/>
      <c r="AY31" s="527"/>
      <c r="AZ31" s="527"/>
      <c r="BA31" s="527"/>
      <c r="BB31" s="557"/>
      <c r="BC31" s="557"/>
      <c r="BD31" s="557"/>
      <c r="BE31" s="157"/>
      <c r="BF31" s="157"/>
      <c r="BG31" s="157"/>
      <c r="BH31" s="157"/>
      <c r="BI31" s="157"/>
      <c r="BJ31" s="157"/>
      <c r="BK31" s="157"/>
      <c r="BL31" s="157"/>
      <c r="BM31" s="157"/>
      <c r="BN31" s="157"/>
      <c r="BO31" s="157"/>
      <c r="BP31" s="157"/>
      <c r="BQ31" s="157"/>
      <c r="BR31" s="157"/>
      <c r="BS31" s="157"/>
      <c r="BT31" s="157"/>
      <c r="BU31" s="176" t="s">
        <v>596</v>
      </c>
      <c r="BV31" s="157"/>
      <c r="BW31" s="157"/>
      <c r="BX31" s="157"/>
      <c r="BY31" s="157"/>
      <c r="BZ31" s="157"/>
      <c r="CA31" s="157"/>
      <c r="CB31" s="157"/>
      <c r="CC31" s="157"/>
      <c r="CD31" s="157"/>
      <c r="CE31" s="157"/>
      <c r="CF31" s="157"/>
    </row>
    <row r="32" spans="1:84" s="21" customFormat="1" ht="20.100000000000001" customHeight="1" thickBot="1">
      <c r="A32" s="157"/>
      <c r="B32" s="168"/>
      <c r="C32" s="166"/>
      <c r="D32" s="166"/>
      <c r="E32" s="166"/>
      <c r="F32" s="166"/>
      <c r="G32" s="166"/>
      <c r="H32" s="166"/>
      <c r="I32" s="166"/>
      <c r="J32" s="166"/>
      <c r="K32" s="157"/>
      <c r="L32" s="157"/>
      <c r="M32" s="157"/>
      <c r="N32" s="157"/>
      <c r="O32" s="157"/>
      <c r="P32" s="157"/>
      <c r="Q32" s="157"/>
      <c r="R32" s="157"/>
      <c r="S32" s="166"/>
      <c r="T32" s="250"/>
      <c r="U32" s="279" t="s">
        <v>597</v>
      </c>
      <c r="V32" s="582">
        <v>2.31</v>
      </c>
      <c r="W32" s="583"/>
      <c r="X32" s="268"/>
      <c r="Y32" s="268"/>
      <c r="Z32" s="166"/>
      <c r="AA32" s="527"/>
      <c r="AB32" s="558" t="s">
        <v>553</v>
      </c>
      <c r="AC32" s="559"/>
      <c r="AD32" s="196" t="s">
        <v>557</v>
      </c>
      <c r="AE32" s="260" t="str">
        <f>IF(AE31="","",VLOOKUP(AE31,$U$27:$V$40,2,FALSE))</f>
        <v/>
      </c>
      <c r="AF32" s="196" t="s">
        <v>558</v>
      </c>
      <c r="AG32" s="259" t="str">
        <f>IF(AG31="","",VLOOKUP(AG31,$U$27:$V$40,2,FALSE))</f>
        <v/>
      </c>
      <c r="AH32" s="157"/>
      <c r="AI32" s="166"/>
      <c r="AJ32" s="250"/>
      <c r="AK32" s="250"/>
      <c r="AL32" s="250"/>
      <c r="AM32" s="250"/>
      <c r="AN32" s="561"/>
      <c r="AO32" s="565"/>
      <c r="AP32" s="566"/>
      <c r="AQ32" s="257"/>
      <c r="AR32" s="561"/>
      <c r="AS32" s="565"/>
      <c r="AT32" s="566"/>
      <c r="AU32" s="157"/>
      <c r="AV32" s="528"/>
      <c r="AW32" s="528"/>
      <c r="AX32" s="528"/>
      <c r="AY32" s="528"/>
      <c r="AZ32" s="528"/>
      <c r="BA32" s="528"/>
      <c r="BB32" s="557"/>
      <c r="BC32" s="557"/>
      <c r="BD32" s="557"/>
      <c r="BE32" s="157"/>
      <c r="BF32" s="157"/>
      <c r="BG32" s="157"/>
      <c r="BH32" s="157"/>
      <c r="BI32" s="157"/>
      <c r="BJ32" s="157"/>
      <c r="BK32" s="157"/>
      <c r="BL32" s="157"/>
      <c r="BM32" s="157"/>
      <c r="BN32" s="157"/>
      <c r="BO32" s="157"/>
      <c r="BP32" s="157"/>
      <c r="BQ32" s="157"/>
      <c r="BR32" s="157"/>
      <c r="BS32" s="157"/>
      <c r="BT32" s="157"/>
      <c r="BU32" s="176" t="s">
        <v>598</v>
      </c>
      <c r="BV32" s="157"/>
      <c r="BW32" s="157"/>
      <c r="BX32" s="157"/>
      <c r="BY32" s="157"/>
      <c r="BZ32" s="157"/>
      <c r="CA32" s="157"/>
      <c r="CB32" s="157"/>
      <c r="CC32" s="157"/>
      <c r="CD32" s="157"/>
      <c r="CE32" s="157"/>
      <c r="CF32" s="157"/>
    </row>
    <row r="33" spans="1:84" s="21" customFormat="1" ht="20.100000000000001" customHeight="1">
      <c r="A33" s="157"/>
      <c r="B33" s="168"/>
      <c r="C33" s="166"/>
      <c r="D33" s="166"/>
      <c r="E33" s="166"/>
      <c r="F33" s="166"/>
      <c r="G33" s="166"/>
      <c r="H33" s="166"/>
      <c r="I33" s="166"/>
      <c r="J33" s="166"/>
      <c r="K33" s="157"/>
      <c r="L33" s="157"/>
      <c r="M33" s="157"/>
      <c r="N33" s="157"/>
      <c r="O33" s="157"/>
      <c r="P33" s="157"/>
      <c r="Q33" s="157"/>
      <c r="R33" s="157"/>
      <c r="S33" s="166"/>
      <c r="T33" s="250"/>
      <c r="U33" s="279" t="s">
        <v>599</v>
      </c>
      <c r="V33" s="582">
        <v>1.3</v>
      </c>
      <c r="W33" s="583"/>
      <c r="X33" s="268"/>
      <c r="Y33" s="268"/>
      <c r="Z33" s="166"/>
      <c r="AA33" s="527"/>
      <c r="AB33" s="529" t="s">
        <v>199</v>
      </c>
      <c r="AC33" s="530"/>
      <c r="AD33" s="196" t="s">
        <v>200</v>
      </c>
      <c r="AE33" s="301"/>
      <c r="AF33" s="196" t="s">
        <v>201</v>
      </c>
      <c r="AG33" s="302"/>
      <c r="AH33" s="157"/>
      <c r="AI33" s="166"/>
      <c r="AJ33" s="250"/>
      <c r="AK33" s="250"/>
      <c r="AL33" s="250"/>
      <c r="AM33" s="250"/>
      <c r="AN33" s="561"/>
      <c r="AO33" s="565"/>
      <c r="AP33" s="566"/>
      <c r="AQ33" s="261"/>
      <c r="AR33" s="561"/>
      <c r="AS33" s="565"/>
      <c r="AT33" s="566"/>
      <c r="AU33" s="157"/>
      <c r="AV33" s="531" t="s">
        <v>230</v>
      </c>
      <c r="AW33" s="532"/>
      <c r="AX33" s="532"/>
      <c r="AY33" s="537"/>
      <c r="AZ33" s="538"/>
      <c r="BA33" s="539"/>
      <c r="BB33" s="584" t="s">
        <v>226</v>
      </c>
      <c r="BC33" s="546"/>
      <c r="BD33" s="547"/>
      <c r="BE33" s="157"/>
      <c r="BF33" s="157"/>
      <c r="BG33" s="157"/>
      <c r="BH33" s="157"/>
      <c r="BI33" s="157"/>
      <c r="BJ33" s="157"/>
      <c r="BK33" s="157"/>
      <c r="BL33" s="157"/>
      <c r="BM33" s="157"/>
      <c r="BN33" s="157"/>
      <c r="BO33" s="157"/>
      <c r="BP33" s="157"/>
      <c r="BQ33" s="157"/>
      <c r="BR33" s="157"/>
      <c r="BS33" s="157"/>
      <c r="BT33" s="157"/>
      <c r="BU33" s="176" t="s">
        <v>600</v>
      </c>
      <c r="BV33" s="157"/>
      <c r="BW33" s="157"/>
      <c r="BX33" s="157"/>
      <c r="BY33" s="157"/>
      <c r="BZ33" s="157"/>
      <c r="CA33" s="157"/>
      <c r="CB33" s="157"/>
      <c r="CC33" s="157"/>
      <c r="CD33" s="157"/>
      <c r="CE33" s="157"/>
      <c r="CF33" s="157"/>
    </row>
    <row r="34" spans="1:84" s="21" customFormat="1" ht="20.100000000000001" customHeight="1">
      <c r="A34" s="157"/>
      <c r="B34" s="168"/>
      <c r="C34" s="166"/>
      <c r="D34" s="166"/>
      <c r="E34" s="166"/>
      <c r="F34" s="166"/>
      <c r="G34" s="166"/>
      <c r="H34" s="166"/>
      <c r="I34" s="166"/>
      <c r="J34" s="166"/>
      <c r="K34" s="157"/>
      <c r="L34" s="157"/>
      <c r="M34" s="157"/>
      <c r="N34" s="157"/>
      <c r="O34" s="157"/>
      <c r="P34" s="157"/>
      <c r="Q34" s="157"/>
      <c r="R34" s="157"/>
      <c r="S34" s="277"/>
      <c r="T34" s="250"/>
      <c r="U34" s="279" t="s">
        <v>601</v>
      </c>
      <c r="V34" s="582">
        <v>0.82399999999999995</v>
      </c>
      <c r="W34" s="583"/>
      <c r="X34" s="268"/>
      <c r="Y34" s="266"/>
      <c r="Z34" s="179"/>
      <c r="AA34" s="527"/>
      <c r="AB34" s="262" t="s">
        <v>202</v>
      </c>
      <c r="AC34" s="263"/>
      <c r="AD34" s="196" t="s">
        <v>585</v>
      </c>
      <c r="AE34" s="264" t="str">
        <f>IF(AE31="","",ROUND(AE32*(AE33/1000),3))</f>
        <v/>
      </c>
      <c r="AF34" s="196" t="s">
        <v>566</v>
      </c>
      <c r="AG34" s="265" t="str">
        <f>IF(AG31="","",ROUND(AG32*(AG33/1000),3))</f>
        <v/>
      </c>
      <c r="AH34" s="157"/>
      <c r="AI34" s="166"/>
      <c r="AJ34" s="250"/>
      <c r="AK34" s="250"/>
      <c r="AL34" s="250"/>
      <c r="AM34" s="250"/>
      <c r="AN34" s="561"/>
      <c r="AO34" s="565"/>
      <c r="AP34" s="566"/>
      <c r="AQ34" s="261"/>
      <c r="AR34" s="561"/>
      <c r="AS34" s="565"/>
      <c r="AT34" s="566"/>
      <c r="AU34" s="157"/>
      <c r="AV34" s="533"/>
      <c r="AW34" s="534"/>
      <c r="AX34" s="534"/>
      <c r="AY34" s="540"/>
      <c r="AZ34" s="541"/>
      <c r="BA34" s="542"/>
      <c r="BB34" s="571"/>
      <c r="BC34" s="572"/>
      <c r="BD34" s="573"/>
      <c r="BE34" s="157"/>
      <c r="BF34" s="157"/>
      <c r="BG34" s="157"/>
      <c r="BH34" s="157"/>
      <c r="BI34" s="157"/>
      <c r="BJ34" s="157"/>
      <c r="BK34" s="157"/>
      <c r="BL34" s="157"/>
      <c r="BM34" s="157"/>
      <c r="BN34" s="157"/>
      <c r="BO34" s="157"/>
      <c r="BP34" s="157"/>
      <c r="BQ34" s="157"/>
      <c r="BR34" s="157"/>
      <c r="BS34" s="157"/>
      <c r="BT34" s="157"/>
      <c r="BU34" s="176" t="s">
        <v>602</v>
      </c>
      <c r="BV34" s="157"/>
      <c r="BW34" s="157"/>
      <c r="BX34" s="157"/>
      <c r="BY34" s="157"/>
      <c r="BZ34" s="157"/>
      <c r="CA34" s="157"/>
      <c r="CB34" s="157"/>
      <c r="CC34" s="157"/>
      <c r="CD34" s="157"/>
      <c r="CE34" s="157"/>
      <c r="CF34" s="157"/>
    </row>
    <row r="35" spans="1:84" s="21" customFormat="1" ht="20.100000000000001" customHeight="1" thickBot="1">
      <c r="A35" s="157"/>
      <c r="B35" s="168"/>
      <c r="C35" s="166"/>
      <c r="D35" s="166"/>
      <c r="E35" s="166"/>
      <c r="F35" s="166"/>
      <c r="G35" s="166"/>
      <c r="H35" s="166"/>
      <c r="I35" s="166"/>
      <c r="J35" s="166"/>
      <c r="K35" s="157"/>
      <c r="L35" s="157"/>
      <c r="M35" s="157"/>
      <c r="N35" s="157"/>
      <c r="O35" s="157"/>
      <c r="P35" s="157"/>
      <c r="Q35" s="157"/>
      <c r="R35" s="157"/>
      <c r="S35" s="277"/>
      <c r="T35" s="250"/>
      <c r="U35" s="279" t="s">
        <v>603</v>
      </c>
      <c r="V35" s="582">
        <v>0.48699999999999999</v>
      </c>
      <c r="W35" s="583"/>
      <c r="X35" s="268"/>
      <c r="Y35" s="268"/>
      <c r="Z35" s="166"/>
      <c r="AA35" s="528"/>
      <c r="AB35" s="262"/>
      <c r="AC35" s="263"/>
      <c r="AD35" s="179"/>
      <c r="AE35" s="203" t="s">
        <v>569</v>
      </c>
      <c r="AF35" s="180"/>
      <c r="AG35" s="204" t="s">
        <v>570</v>
      </c>
      <c r="AH35" s="157"/>
      <c r="AI35" s="166"/>
      <c r="AJ35" s="250"/>
      <c r="AK35" s="250"/>
      <c r="AL35" s="250"/>
      <c r="AM35" s="250"/>
      <c r="AN35" s="562"/>
      <c r="AO35" s="567"/>
      <c r="AP35" s="568"/>
      <c r="AQ35" s="261"/>
      <c r="AR35" s="562"/>
      <c r="AS35" s="567"/>
      <c r="AT35" s="568"/>
      <c r="AU35" s="157"/>
      <c r="AV35" s="535"/>
      <c r="AW35" s="536"/>
      <c r="AX35" s="536"/>
      <c r="AY35" s="543"/>
      <c r="AZ35" s="544"/>
      <c r="BA35" s="545"/>
      <c r="BB35" s="574"/>
      <c r="BC35" s="575"/>
      <c r="BD35" s="576"/>
      <c r="BE35" s="157"/>
      <c r="BF35" s="157"/>
      <c r="BG35" s="157"/>
      <c r="BH35" s="157"/>
      <c r="BI35" s="157"/>
      <c r="BJ35" s="157"/>
      <c r="BK35" s="157"/>
      <c r="BL35" s="157"/>
      <c r="BM35" s="157"/>
      <c r="BN35" s="157"/>
      <c r="BO35" s="157"/>
      <c r="BP35" s="157"/>
      <c r="BQ35" s="157"/>
      <c r="BR35" s="157"/>
      <c r="BS35" s="157"/>
      <c r="BT35" s="157"/>
      <c r="BU35" s="176" t="s">
        <v>184</v>
      </c>
      <c r="BV35" s="157"/>
      <c r="BW35" s="157"/>
      <c r="BX35" s="157"/>
      <c r="BY35" s="157"/>
      <c r="BZ35" s="157"/>
      <c r="CA35" s="157"/>
      <c r="CB35" s="157"/>
      <c r="CC35" s="157"/>
      <c r="CD35" s="157"/>
      <c r="CE35" s="157"/>
      <c r="CF35" s="157"/>
    </row>
    <row r="36" spans="1:84" s="21" customFormat="1" ht="20.100000000000001" customHeight="1" thickTop="1">
      <c r="A36" s="157"/>
      <c r="B36" s="168"/>
      <c r="C36" s="166"/>
      <c r="D36" s="166"/>
      <c r="E36" s="166"/>
      <c r="F36" s="166"/>
      <c r="G36" s="166"/>
      <c r="H36" s="166"/>
      <c r="I36" s="166"/>
      <c r="J36" s="166"/>
      <c r="K36" s="157"/>
      <c r="L36" s="157"/>
      <c r="M36" s="157"/>
      <c r="N36" s="157"/>
      <c r="O36" s="157"/>
      <c r="P36" s="157"/>
      <c r="Q36" s="157"/>
      <c r="R36" s="157"/>
      <c r="S36" s="277"/>
      <c r="T36" s="250"/>
      <c r="U36" s="278" t="s">
        <v>604</v>
      </c>
      <c r="V36" s="582">
        <v>0.30299999999999999</v>
      </c>
      <c r="W36" s="583"/>
      <c r="X36" s="266"/>
      <c r="Y36" s="268"/>
      <c r="Z36" s="166"/>
      <c r="AA36" s="166"/>
      <c r="AB36" s="552" t="s">
        <v>231</v>
      </c>
      <c r="AC36" s="552"/>
      <c r="AD36" s="552"/>
      <c r="AE36" s="552"/>
      <c r="AF36" s="553"/>
      <c r="AG36" s="267" t="str">
        <f>IF(AG34="",AE34,AE34+AG34)</f>
        <v/>
      </c>
      <c r="AH36" s="250" t="s">
        <v>605</v>
      </c>
      <c r="AI36" s="166"/>
      <c r="AJ36" s="250"/>
      <c r="AK36" s="250"/>
      <c r="AL36" s="250"/>
      <c r="AM36" s="250"/>
      <c r="AN36" s="261"/>
      <c r="AO36" s="257"/>
      <c r="AP36" s="257"/>
      <c r="AQ36" s="250"/>
      <c r="AR36" s="261"/>
      <c r="AS36" s="269"/>
      <c r="AT36" s="269"/>
      <c r="AU36" s="157"/>
      <c r="AV36" s="579"/>
      <c r="AW36" s="580"/>
      <c r="AX36" s="580"/>
      <c r="AY36" s="580"/>
      <c r="AZ36" s="270"/>
      <c r="BA36" s="270"/>
      <c r="BB36" s="270"/>
      <c r="BC36" s="270"/>
      <c r="BD36" s="270"/>
      <c r="BE36" s="157"/>
      <c r="BF36" s="157"/>
      <c r="BG36" s="157"/>
      <c r="BH36" s="157"/>
      <c r="BI36" s="157"/>
      <c r="BJ36" s="157"/>
      <c r="BK36" s="157"/>
      <c r="BL36" s="157"/>
      <c r="BM36" s="157"/>
      <c r="BN36" s="157"/>
      <c r="BO36" s="157"/>
      <c r="BP36" s="157"/>
      <c r="BQ36" s="157"/>
      <c r="BR36" s="157"/>
      <c r="BS36" s="157"/>
      <c r="BT36" s="157"/>
      <c r="BU36" s="176" t="s">
        <v>606</v>
      </c>
      <c r="BV36" s="157"/>
      <c r="BW36" s="157"/>
      <c r="BX36" s="157"/>
      <c r="BY36" s="157"/>
      <c r="BZ36" s="157"/>
      <c r="CA36" s="157"/>
      <c r="CB36" s="157"/>
      <c r="CC36" s="157"/>
      <c r="CD36" s="157"/>
      <c r="CE36" s="157"/>
      <c r="CF36" s="157"/>
    </row>
    <row r="37" spans="1:84" s="21" customFormat="1" ht="20.100000000000001" customHeight="1" thickBot="1">
      <c r="A37" s="157"/>
      <c r="B37" s="168"/>
      <c r="C37" s="166"/>
      <c r="D37" s="166"/>
      <c r="E37" s="166"/>
      <c r="F37" s="166"/>
      <c r="G37" s="166"/>
      <c r="H37" s="166"/>
      <c r="I37" s="166"/>
      <c r="J37" s="166"/>
      <c r="K37" s="157"/>
      <c r="L37" s="157"/>
      <c r="M37" s="157"/>
      <c r="N37" s="157"/>
      <c r="O37" s="157"/>
      <c r="P37" s="157"/>
      <c r="Q37" s="157"/>
      <c r="R37" s="157"/>
      <c r="S37" s="277"/>
      <c r="T37" s="250"/>
      <c r="U37" s="279" t="s">
        <v>607</v>
      </c>
      <c r="V37" s="582">
        <v>0.18</v>
      </c>
      <c r="W37" s="583"/>
      <c r="X37" s="268"/>
      <c r="Y37" s="268"/>
      <c r="Z37" s="166"/>
      <c r="AA37" s="166"/>
      <c r="AB37" s="157"/>
      <c r="AC37" s="157"/>
      <c r="AD37" s="157"/>
      <c r="AE37" s="157"/>
      <c r="AF37" s="157"/>
      <c r="AG37" s="203" t="s">
        <v>575</v>
      </c>
      <c r="AH37" s="157"/>
      <c r="AI37" s="166"/>
      <c r="AJ37" s="250"/>
      <c r="AK37" s="250"/>
      <c r="AL37" s="250"/>
      <c r="AM37" s="250"/>
      <c r="AN37" s="250"/>
      <c r="AO37" s="250"/>
      <c r="AP37" s="250"/>
      <c r="AQ37" s="250"/>
      <c r="AR37" s="250"/>
      <c r="AS37" s="238"/>
      <c r="AT37" s="238"/>
      <c r="AU37" s="157"/>
      <c r="AV37" s="581"/>
      <c r="AW37" s="581"/>
      <c r="AX37" s="581"/>
      <c r="AY37" s="581"/>
      <c r="AZ37" s="250"/>
      <c r="BA37" s="250"/>
      <c r="BB37" s="238"/>
      <c r="BC37" s="159"/>
      <c r="BD37" s="159"/>
      <c r="BE37" s="157"/>
      <c r="BF37" s="157"/>
      <c r="BG37" s="157"/>
      <c r="BH37" s="157"/>
      <c r="BI37" s="157"/>
      <c r="BJ37" s="157"/>
      <c r="BK37" s="157"/>
      <c r="BL37" s="157"/>
      <c r="BM37" s="157"/>
      <c r="BN37" s="157"/>
      <c r="BO37" s="157"/>
      <c r="BP37" s="157"/>
      <c r="BQ37" s="157"/>
      <c r="BR37" s="157"/>
      <c r="BS37" s="157"/>
      <c r="BT37" s="157"/>
      <c r="BU37" s="176" t="s">
        <v>608</v>
      </c>
      <c r="BV37" s="157"/>
      <c r="BW37" s="157"/>
      <c r="BX37" s="157"/>
      <c r="BY37" s="157"/>
      <c r="BZ37" s="157"/>
      <c r="CA37" s="157"/>
      <c r="CB37" s="157"/>
      <c r="CC37" s="157"/>
      <c r="CD37" s="157"/>
      <c r="CE37" s="157"/>
      <c r="CF37" s="157"/>
    </row>
    <row r="38" spans="1:84" s="21" customFormat="1" ht="20.100000000000001" customHeight="1" thickTop="1">
      <c r="A38" s="157"/>
      <c r="B38" s="157"/>
      <c r="C38" s="157"/>
      <c r="D38" s="157"/>
      <c r="E38" s="157"/>
      <c r="F38" s="157"/>
      <c r="G38" s="157"/>
      <c r="H38" s="157"/>
      <c r="I38" s="157"/>
      <c r="J38" s="157"/>
      <c r="K38" s="157"/>
      <c r="L38" s="157"/>
      <c r="M38" s="157"/>
      <c r="N38" s="157"/>
      <c r="O38" s="157"/>
      <c r="P38" s="157"/>
      <c r="Q38" s="157"/>
      <c r="R38" s="157"/>
      <c r="S38" s="277"/>
      <c r="T38" s="250"/>
      <c r="U38" s="279" t="s">
        <v>609</v>
      </c>
      <c r="V38" s="582">
        <v>0.11799999999999999</v>
      </c>
      <c r="W38" s="583"/>
      <c r="X38" s="268"/>
      <c r="Y38" s="268"/>
      <c r="Z38" s="166"/>
      <c r="AA38" s="526" t="s">
        <v>610</v>
      </c>
      <c r="AB38" s="252" t="s">
        <v>193</v>
      </c>
      <c r="AC38" s="253"/>
      <c r="AD38" s="186"/>
      <c r="AE38" s="254" t="s">
        <v>545</v>
      </c>
      <c r="AF38" s="255"/>
      <c r="AG38" s="256" t="s">
        <v>195</v>
      </c>
      <c r="AH38" s="157"/>
      <c r="AI38" s="166"/>
      <c r="AJ38" s="250"/>
      <c r="AK38" s="250"/>
      <c r="AL38" s="250"/>
      <c r="AM38" s="250"/>
      <c r="AN38" s="560" t="s">
        <v>611</v>
      </c>
      <c r="AO38" s="563" t="str">
        <f>IF(AG44="","",ROUND($M$59*K69*AG44,2))</f>
        <v/>
      </c>
      <c r="AP38" s="564"/>
      <c r="AQ38" s="257"/>
      <c r="AR38" s="560" t="s">
        <v>612</v>
      </c>
      <c r="AS38" s="563" t="str">
        <f>IF($AG44="","",$AK$14+AO38)</f>
        <v/>
      </c>
      <c r="AT38" s="564"/>
      <c r="AU38" s="157"/>
      <c r="AV38" s="526" t="s">
        <v>613</v>
      </c>
      <c r="AW38" s="526"/>
      <c r="AX38" s="526"/>
      <c r="AY38" s="526" t="str">
        <f>IF($F$59="","",$F$59)</f>
        <v>単相3線式100/200V</v>
      </c>
      <c r="AZ38" s="526"/>
      <c r="BA38" s="526"/>
      <c r="BB38" s="556" t="str">
        <f>IF(AS38="","",IF(AY38=$CC$11,107+AS38,IF(AY38=$CC$12,107+AS38,IF(AY38=$CC$13,214+AS38,IF(AY38=$CC$14,214+AS38,"")))))</f>
        <v/>
      </c>
      <c r="BC38" s="556"/>
      <c r="BD38" s="556"/>
      <c r="BE38" s="157"/>
      <c r="BF38" s="157"/>
      <c r="BG38" s="157"/>
      <c r="BH38" s="157"/>
      <c r="BI38" s="157"/>
      <c r="BJ38" s="157"/>
      <c r="BK38" s="157"/>
      <c r="BL38" s="157"/>
      <c r="BM38" s="157"/>
      <c r="BN38" s="157"/>
      <c r="BO38" s="157"/>
      <c r="BP38" s="157"/>
      <c r="BQ38" s="157"/>
      <c r="BR38" s="157"/>
      <c r="BS38" s="157"/>
      <c r="BT38" s="157"/>
      <c r="BU38" s="161"/>
      <c r="BV38" s="157"/>
      <c r="BW38" s="157"/>
      <c r="BX38" s="157"/>
      <c r="BY38" s="157"/>
      <c r="BZ38" s="157"/>
      <c r="CA38" s="157"/>
      <c r="CB38" s="157"/>
      <c r="CC38" s="157"/>
      <c r="CD38" s="157"/>
      <c r="CE38" s="157"/>
      <c r="CF38" s="157"/>
    </row>
    <row r="39" spans="1:84" s="21" customFormat="1" ht="20.100000000000001" customHeight="1">
      <c r="A39" s="157"/>
      <c r="B39" s="157"/>
      <c r="C39" s="157"/>
      <c r="D39" s="157"/>
      <c r="E39" s="157"/>
      <c r="F39" s="157"/>
      <c r="G39" s="157"/>
      <c r="H39" s="157"/>
      <c r="I39" s="157"/>
      <c r="J39" s="157"/>
      <c r="K39" s="157"/>
      <c r="L39" s="157"/>
      <c r="M39" s="157"/>
      <c r="N39" s="157"/>
      <c r="O39" s="157"/>
      <c r="P39" s="157"/>
      <c r="Q39" s="157"/>
      <c r="R39" s="157"/>
      <c r="S39" s="277"/>
      <c r="T39" s="250"/>
      <c r="U39" s="279" t="s">
        <v>614</v>
      </c>
      <c r="V39" s="582">
        <v>9.2200000000000004E-2</v>
      </c>
      <c r="W39" s="583"/>
      <c r="X39" s="268"/>
      <c r="Y39" s="268"/>
      <c r="Z39" s="166"/>
      <c r="AA39" s="527"/>
      <c r="AB39" s="529" t="s">
        <v>196</v>
      </c>
      <c r="AC39" s="530"/>
      <c r="AD39" s="193"/>
      <c r="AE39" s="299"/>
      <c r="AF39" s="179"/>
      <c r="AG39" s="300"/>
      <c r="AH39" s="157"/>
      <c r="AI39" s="166"/>
      <c r="AJ39" s="250"/>
      <c r="AK39" s="250"/>
      <c r="AL39" s="250"/>
      <c r="AM39" s="250"/>
      <c r="AN39" s="561"/>
      <c r="AO39" s="565"/>
      <c r="AP39" s="566"/>
      <c r="AQ39" s="257"/>
      <c r="AR39" s="561"/>
      <c r="AS39" s="565"/>
      <c r="AT39" s="566"/>
      <c r="AU39" s="157"/>
      <c r="AV39" s="527"/>
      <c r="AW39" s="527"/>
      <c r="AX39" s="527"/>
      <c r="AY39" s="527"/>
      <c r="AZ39" s="527"/>
      <c r="BA39" s="527"/>
      <c r="BB39" s="557"/>
      <c r="BC39" s="557"/>
      <c r="BD39" s="557"/>
      <c r="BE39" s="157"/>
      <c r="BF39" s="157"/>
      <c r="BG39" s="157"/>
      <c r="BH39" s="157"/>
      <c r="BI39" s="157"/>
      <c r="BJ39" s="157"/>
      <c r="BK39" s="157"/>
      <c r="BL39" s="157"/>
      <c r="BM39" s="157"/>
      <c r="BN39" s="157"/>
      <c r="BO39" s="157"/>
      <c r="BP39" s="157"/>
      <c r="BQ39" s="157"/>
      <c r="BR39" s="157"/>
      <c r="BS39" s="157"/>
      <c r="BT39" s="157"/>
      <c r="BU39" s="157"/>
      <c r="BV39" s="157"/>
      <c r="BW39" s="157"/>
      <c r="BX39" s="157"/>
      <c r="BY39" s="157"/>
      <c r="BZ39" s="157"/>
      <c r="CA39" s="157"/>
      <c r="CB39" s="157"/>
      <c r="CC39" s="157"/>
      <c r="CD39" s="157"/>
      <c r="CE39" s="157"/>
      <c r="CF39" s="157"/>
    </row>
    <row r="40" spans="1:84" s="21" customFormat="1" ht="20.100000000000001" customHeight="1" thickBot="1">
      <c r="A40" s="157"/>
      <c r="B40" s="157"/>
      <c r="C40" s="157"/>
      <c r="D40" s="157"/>
      <c r="E40" s="157"/>
      <c r="F40" s="157"/>
      <c r="G40" s="157"/>
      <c r="H40" s="157"/>
      <c r="I40" s="157"/>
      <c r="J40" s="157"/>
      <c r="K40" s="157"/>
      <c r="L40" s="157"/>
      <c r="M40" s="157"/>
      <c r="N40" s="157"/>
      <c r="O40" s="157"/>
      <c r="P40" s="157"/>
      <c r="Q40" s="157"/>
      <c r="R40" s="157"/>
      <c r="S40" s="277"/>
      <c r="T40" s="250"/>
      <c r="U40" s="279" t="s">
        <v>615</v>
      </c>
      <c r="V40" s="582">
        <v>7.22E-2</v>
      </c>
      <c r="W40" s="583"/>
      <c r="X40" s="268"/>
      <c r="Y40" s="268"/>
      <c r="Z40" s="166"/>
      <c r="AA40" s="527"/>
      <c r="AB40" s="558" t="s">
        <v>553</v>
      </c>
      <c r="AC40" s="559"/>
      <c r="AD40" s="196" t="s">
        <v>531</v>
      </c>
      <c r="AE40" s="260" t="str">
        <f>IF(AE39="","",VLOOKUP(AE39,$U$27:$V$40,2,FALSE))</f>
        <v/>
      </c>
      <c r="AF40" s="196" t="s">
        <v>558</v>
      </c>
      <c r="AG40" s="259" t="str">
        <f>IF(AG39="","",VLOOKUP(AG39,$U$27:$V$40,2,FALSE))</f>
        <v/>
      </c>
      <c r="AH40" s="157"/>
      <c r="AI40" s="166"/>
      <c r="AJ40" s="250"/>
      <c r="AK40" s="250"/>
      <c r="AL40" s="250"/>
      <c r="AM40" s="250"/>
      <c r="AN40" s="561"/>
      <c r="AO40" s="565"/>
      <c r="AP40" s="566"/>
      <c r="AQ40" s="257"/>
      <c r="AR40" s="561"/>
      <c r="AS40" s="565"/>
      <c r="AT40" s="566"/>
      <c r="AU40" s="157"/>
      <c r="AV40" s="528"/>
      <c r="AW40" s="528"/>
      <c r="AX40" s="528"/>
      <c r="AY40" s="528"/>
      <c r="AZ40" s="528"/>
      <c r="BA40" s="528"/>
      <c r="BB40" s="557"/>
      <c r="BC40" s="557"/>
      <c r="BD40" s="557"/>
      <c r="BE40" s="157"/>
      <c r="BF40" s="157"/>
      <c r="BG40" s="157"/>
      <c r="BH40" s="157"/>
      <c r="BI40" s="157"/>
      <c r="BJ40" s="157"/>
      <c r="BK40" s="157"/>
      <c r="BL40" s="157"/>
      <c r="BM40" s="157"/>
      <c r="BN40" s="157"/>
      <c r="BO40" s="157"/>
      <c r="BP40" s="157"/>
      <c r="BQ40" s="157"/>
      <c r="BR40" s="157"/>
      <c r="BS40" s="157"/>
      <c r="BT40" s="157"/>
      <c r="BU40" s="157"/>
      <c r="BV40" s="157"/>
      <c r="BW40" s="157"/>
      <c r="BX40" s="157"/>
      <c r="BY40" s="157"/>
      <c r="BZ40" s="157"/>
      <c r="CA40" s="157"/>
      <c r="CB40" s="157"/>
      <c r="CC40" s="157"/>
      <c r="CD40" s="157"/>
      <c r="CE40" s="157"/>
      <c r="CF40" s="157"/>
    </row>
    <row r="41" spans="1:84" s="21" customFormat="1" ht="20.100000000000001" customHeight="1">
      <c r="A41" s="157"/>
      <c r="B41" s="157"/>
      <c r="C41" s="157"/>
      <c r="D41" s="157"/>
      <c r="E41" s="157"/>
      <c r="F41" s="157"/>
      <c r="G41" s="157"/>
      <c r="H41" s="157"/>
      <c r="I41" s="157"/>
      <c r="J41" s="157"/>
      <c r="K41" s="157"/>
      <c r="L41" s="157"/>
      <c r="M41" s="157"/>
      <c r="N41" s="157"/>
      <c r="O41" s="157"/>
      <c r="P41" s="157"/>
      <c r="Q41" s="157"/>
      <c r="R41" s="157"/>
      <c r="S41" s="277"/>
      <c r="T41" s="280" t="s">
        <v>219</v>
      </c>
      <c r="U41" s="250"/>
      <c r="V41" s="250"/>
      <c r="W41" s="157"/>
      <c r="X41" s="166"/>
      <c r="Y41" s="166"/>
      <c r="Z41" s="166"/>
      <c r="AA41" s="527"/>
      <c r="AB41" s="529" t="s">
        <v>199</v>
      </c>
      <c r="AC41" s="530"/>
      <c r="AD41" s="196" t="s">
        <v>562</v>
      </c>
      <c r="AE41" s="301"/>
      <c r="AF41" s="196" t="s">
        <v>201</v>
      </c>
      <c r="AG41" s="302"/>
      <c r="AH41" s="157"/>
      <c r="AI41" s="166"/>
      <c r="AJ41" s="250"/>
      <c r="AK41" s="250"/>
      <c r="AL41" s="250"/>
      <c r="AM41" s="250"/>
      <c r="AN41" s="561"/>
      <c r="AO41" s="565"/>
      <c r="AP41" s="566"/>
      <c r="AQ41" s="261"/>
      <c r="AR41" s="561"/>
      <c r="AS41" s="565"/>
      <c r="AT41" s="566"/>
      <c r="AU41" s="157"/>
      <c r="AV41" s="531" t="s">
        <v>232</v>
      </c>
      <c r="AW41" s="532"/>
      <c r="AX41" s="532"/>
      <c r="AY41" s="537"/>
      <c r="AZ41" s="538"/>
      <c r="BA41" s="539"/>
      <c r="BB41" s="584" t="s">
        <v>226</v>
      </c>
      <c r="BC41" s="546"/>
      <c r="BD41" s="547"/>
      <c r="BE41" s="157"/>
      <c r="BF41" s="157"/>
      <c r="BG41" s="157"/>
      <c r="BH41" s="157"/>
      <c r="BI41" s="157"/>
      <c r="BJ41" s="157"/>
      <c r="BK41" s="157"/>
      <c r="BL41" s="157"/>
      <c r="BM41" s="157"/>
      <c r="BN41" s="157"/>
      <c r="BO41" s="157"/>
      <c r="BP41" s="157"/>
      <c r="BQ41" s="157"/>
      <c r="BR41" s="157"/>
      <c r="BS41" s="157"/>
      <c r="BT41" s="157"/>
      <c r="BU41" s="157"/>
      <c r="BV41" s="157"/>
      <c r="BW41" s="157"/>
      <c r="BX41" s="157"/>
      <c r="BY41" s="157"/>
      <c r="BZ41" s="157"/>
      <c r="CA41" s="157"/>
      <c r="CB41" s="157"/>
      <c r="CC41" s="157"/>
      <c r="CD41" s="157"/>
      <c r="CE41" s="157"/>
      <c r="CF41" s="157"/>
    </row>
    <row r="42" spans="1:84" s="21" customFormat="1" ht="20.100000000000001" customHeight="1">
      <c r="A42" s="157"/>
      <c r="B42" s="177"/>
      <c r="C42" s="157"/>
      <c r="D42" s="157"/>
      <c r="E42" s="157"/>
      <c r="F42" s="157"/>
      <c r="G42" s="157"/>
      <c r="H42" s="157"/>
      <c r="I42" s="157"/>
      <c r="J42" s="157"/>
      <c r="K42" s="157"/>
      <c r="L42" s="157"/>
      <c r="M42" s="157"/>
      <c r="N42" s="157"/>
      <c r="O42" s="157"/>
      <c r="P42" s="157"/>
      <c r="Q42" s="157"/>
      <c r="R42" s="157"/>
      <c r="S42" s="277"/>
      <c r="T42" s="166"/>
      <c r="U42" s="166"/>
      <c r="V42" s="166"/>
      <c r="W42" s="166"/>
      <c r="X42" s="166"/>
      <c r="Y42" s="166"/>
      <c r="Z42" s="166"/>
      <c r="AA42" s="527"/>
      <c r="AB42" s="262" t="s">
        <v>202</v>
      </c>
      <c r="AC42" s="263"/>
      <c r="AD42" s="196" t="s">
        <v>585</v>
      </c>
      <c r="AE42" s="264" t="str">
        <f>IF(AE39="","",ROUND(AE40*(AE41/1000),3))</f>
        <v/>
      </c>
      <c r="AF42" s="196" t="s">
        <v>566</v>
      </c>
      <c r="AG42" s="265" t="str">
        <f>IF(AG39="","",ROUND(AG40*(AG41/1000),3))</f>
        <v/>
      </c>
      <c r="AH42" s="157"/>
      <c r="AI42" s="166"/>
      <c r="AJ42" s="250"/>
      <c r="AK42" s="250"/>
      <c r="AL42" s="250"/>
      <c r="AM42" s="250"/>
      <c r="AN42" s="561"/>
      <c r="AO42" s="565"/>
      <c r="AP42" s="566"/>
      <c r="AQ42" s="261"/>
      <c r="AR42" s="561"/>
      <c r="AS42" s="565"/>
      <c r="AT42" s="566"/>
      <c r="AU42" s="157"/>
      <c r="AV42" s="533"/>
      <c r="AW42" s="534"/>
      <c r="AX42" s="534"/>
      <c r="AY42" s="540"/>
      <c r="AZ42" s="541"/>
      <c r="BA42" s="542"/>
      <c r="BB42" s="571"/>
      <c r="BC42" s="572"/>
      <c r="BD42" s="573"/>
      <c r="BE42" s="157"/>
      <c r="BF42" s="157"/>
      <c r="BG42" s="157"/>
      <c r="BH42" s="157"/>
      <c r="BI42" s="157"/>
      <c r="BJ42" s="157"/>
      <c r="BK42" s="157"/>
      <c r="BL42" s="157"/>
      <c r="BM42" s="157"/>
      <c r="BN42" s="157"/>
      <c r="BO42" s="157"/>
      <c r="BP42" s="157"/>
      <c r="BQ42" s="157"/>
      <c r="BR42" s="157"/>
      <c r="BS42" s="157"/>
      <c r="BT42" s="157"/>
      <c r="BU42" s="157"/>
      <c r="BV42" s="157"/>
      <c r="BW42" s="157"/>
      <c r="BX42" s="157"/>
      <c r="BY42" s="157"/>
      <c r="BZ42" s="157"/>
      <c r="CA42" s="157"/>
      <c r="CB42" s="157"/>
      <c r="CC42" s="157"/>
      <c r="CD42" s="157"/>
      <c r="CE42" s="157"/>
      <c r="CF42" s="157"/>
    </row>
    <row r="43" spans="1:84" s="21" customFormat="1" ht="20.100000000000001" customHeight="1" thickBot="1">
      <c r="A43" s="157"/>
      <c r="B43" s="157"/>
      <c r="C43" s="157"/>
      <c r="D43" s="157"/>
      <c r="E43" s="157"/>
      <c r="F43" s="157"/>
      <c r="G43" s="157"/>
      <c r="H43" s="157"/>
      <c r="I43" s="157"/>
      <c r="J43" s="157"/>
      <c r="K43" s="157"/>
      <c r="L43" s="157"/>
      <c r="M43" s="157"/>
      <c r="N43" s="157"/>
      <c r="O43" s="157"/>
      <c r="P43" s="157"/>
      <c r="Q43" s="157"/>
      <c r="R43" s="157"/>
      <c r="S43" s="166"/>
      <c r="T43" s="166"/>
      <c r="U43" s="166"/>
      <c r="V43" s="166"/>
      <c r="W43" s="166"/>
      <c r="X43" s="166"/>
      <c r="Y43" s="166"/>
      <c r="Z43" s="166"/>
      <c r="AA43" s="528"/>
      <c r="AB43" s="188"/>
      <c r="AC43" s="179"/>
      <c r="AD43" s="179"/>
      <c r="AE43" s="203" t="s">
        <v>569</v>
      </c>
      <c r="AF43" s="180"/>
      <c r="AG43" s="204" t="s">
        <v>533</v>
      </c>
      <c r="AH43" s="157"/>
      <c r="AI43" s="166"/>
      <c r="AJ43" s="250"/>
      <c r="AK43" s="250"/>
      <c r="AL43" s="250"/>
      <c r="AM43" s="250"/>
      <c r="AN43" s="562"/>
      <c r="AO43" s="567"/>
      <c r="AP43" s="568"/>
      <c r="AQ43" s="261"/>
      <c r="AR43" s="562"/>
      <c r="AS43" s="567"/>
      <c r="AT43" s="568"/>
      <c r="AU43" s="157"/>
      <c r="AV43" s="535"/>
      <c r="AW43" s="536"/>
      <c r="AX43" s="536"/>
      <c r="AY43" s="543"/>
      <c r="AZ43" s="544"/>
      <c r="BA43" s="545"/>
      <c r="BB43" s="574"/>
      <c r="BC43" s="575"/>
      <c r="BD43" s="576"/>
      <c r="BE43" s="157"/>
      <c r="BF43" s="157"/>
      <c r="BG43" s="157"/>
      <c r="BH43" s="157"/>
      <c r="BI43" s="157"/>
      <c r="BJ43" s="157"/>
      <c r="BK43" s="157"/>
      <c r="BL43" s="157"/>
      <c r="BM43" s="157"/>
      <c r="BN43" s="157"/>
      <c r="BO43" s="157"/>
      <c r="BP43" s="157"/>
      <c r="BQ43" s="157"/>
      <c r="BR43" s="157"/>
      <c r="BS43" s="157"/>
      <c r="BT43" s="157"/>
      <c r="BU43" s="157"/>
      <c r="BV43" s="157"/>
      <c r="BW43" s="157"/>
      <c r="BX43" s="157"/>
      <c r="BY43" s="157"/>
      <c r="BZ43" s="157"/>
      <c r="CA43" s="157"/>
      <c r="CB43" s="157"/>
      <c r="CC43" s="157"/>
      <c r="CD43" s="157"/>
      <c r="CE43" s="157"/>
      <c r="CF43" s="157"/>
    </row>
    <row r="44" spans="1:84" s="21" customFormat="1" ht="20.100000000000001" customHeight="1" thickTop="1">
      <c r="A44" s="157"/>
      <c r="B44" s="157"/>
      <c r="C44" s="157"/>
      <c r="D44" s="157"/>
      <c r="E44" s="157"/>
      <c r="F44" s="157"/>
      <c r="G44" s="157"/>
      <c r="H44" s="157"/>
      <c r="I44" s="157"/>
      <c r="J44" s="157"/>
      <c r="K44" s="157"/>
      <c r="L44" s="157"/>
      <c r="M44" s="157"/>
      <c r="N44" s="157"/>
      <c r="O44" s="157"/>
      <c r="P44" s="157"/>
      <c r="Q44" s="157"/>
      <c r="R44" s="157"/>
      <c r="S44" s="166"/>
      <c r="T44" s="157"/>
      <c r="U44" s="157"/>
      <c r="V44" s="157"/>
      <c r="W44" s="166"/>
      <c r="X44" s="166"/>
      <c r="Y44" s="166"/>
      <c r="Z44" s="166"/>
      <c r="AA44" s="268"/>
      <c r="AB44" s="552" t="s">
        <v>233</v>
      </c>
      <c r="AC44" s="552"/>
      <c r="AD44" s="552"/>
      <c r="AE44" s="552"/>
      <c r="AF44" s="553"/>
      <c r="AG44" s="267" t="str">
        <f>IF(AG42="",AE42,AE42+AG42)</f>
        <v/>
      </c>
      <c r="AH44" s="250" t="s">
        <v>527</v>
      </c>
      <c r="AI44" s="166"/>
      <c r="AJ44" s="250"/>
      <c r="AK44" s="250"/>
      <c r="AL44" s="250"/>
      <c r="AM44" s="250"/>
      <c r="AN44" s="261"/>
      <c r="AO44" s="257"/>
      <c r="AP44" s="257"/>
      <c r="AQ44" s="250"/>
      <c r="AR44" s="261"/>
      <c r="AS44" s="269"/>
      <c r="AT44" s="269"/>
      <c r="AU44" s="157"/>
      <c r="AV44" s="579"/>
      <c r="AW44" s="580"/>
      <c r="AX44" s="580"/>
      <c r="AY44" s="580"/>
      <c r="AZ44" s="270"/>
      <c r="BA44" s="270"/>
      <c r="BB44" s="270"/>
      <c r="BC44" s="270"/>
      <c r="BD44" s="270"/>
      <c r="BE44" s="157"/>
      <c r="BF44" s="157"/>
      <c r="BG44" s="157"/>
      <c r="BH44" s="157"/>
      <c r="BI44" s="157"/>
      <c r="BJ44" s="157"/>
      <c r="BK44" s="157"/>
      <c r="BL44" s="157"/>
      <c r="BM44" s="157"/>
      <c r="BN44" s="157"/>
      <c r="BO44" s="157"/>
      <c r="BP44" s="157"/>
      <c r="BQ44" s="157"/>
      <c r="BR44" s="157"/>
      <c r="BS44" s="157"/>
      <c r="BT44" s="157"/>
      <c r="BU44" s="157"/>
      <c r="BV44" s="157"/>
      <c r="BW44" s="157"/>
      <c r="BX44" s="157"/>
      <c r="BY44" s="157"/>
      <c r="BZ44" s="157"/>
      <c r="CA44" s="157"/>
      <c r="CB44" s="157"/>
      <c r="CC44" s="157"/>
      <c r="CD44" s="157"/>
      <c r="CE44" s="157"/>
      <c r="CF44" s="157"/>
    </row>
    <row r="45" spans="1:84" s="21" customFormat="1" ht="20.100000000000001" customHeight="1" thickBot="1">
      <c r="A45" s="157"/>
      <c r="B45" s="157"/>
      <c r="C45" s="157"/>
      <c r="D45" s="157"/>
      <c r="E45" s="157"/>
      <c r="F45" s="157"/>
      <c r="G45" s="157"/>
      <c r="H45" s="157"/>
      <c r="I45" s="157"/>
      <c r="J45" s="157"/>
      <c r="K45" s="157"/>
      <c r="L45" s="157"/>
      <c r="M45" s="157"/>
      <c r="N45" s="157"/>
      <c r="O45" s="157"/>
      <c r="P45" s="157"/>
      <c r="Q45" s="157"/>
      <c r="R45" s="157"/>
      <c r="S45" s="166"/>
      <c r="T45" s="157"/>
      <c r="U45" s="157"/>
      <c r="V45" s="157"/>
      <c r="W45" s="166"/>
      <c r="X45" s="166"/>
      <c r="Y45" s="166"/>
      <c r="Z45" s="166"/>
      <c r="AA45" s="268"/>
      <c r="AB45" s="157"/>
      <c r="AC45" s="157"/>
      <c r="AD45" s="157"/>
      <c r="AE45" s="157"/>
      <c r="AF45" s="157"/>
      <c r="AG45" s="203" t="s">
        <v>210</v>
      </c>
      <c r="AH45" s="157"/>
      <c r="AI45" s="166"/>
      <c r="AJ45" s="250"/>
      <c r="AK45" s="250"/>
      <c r="AL45" s="250"/>
      <c r="AM45" s="250"/>
      <c r="AN45" s="250"/>
      <c r="AO45" s="250"/>
      <c r="AP45" s="250"/>
      <c r="AQ45" s="250"/>
      <c r="AR45" s="250"/>
      <c r="AS45" s="238"/>
      <c r="AT45" s="238"/>
      <c r="AU45" s="157"/>
      <c r="AV45" s="581"/>
      <c r="AW45" s="581"/>
      <c r="AX45" s="581"/>
      <c r="AY45" s="581"/>
      <c r="AZ45" s="250"/>
      <c r="BA45" s="250"/>
      <c r="BB45" s="238"/>
      <c r="BC45" s="159"/>
      <c r="BD45" s="159"/>
      <c r="BE45" s="157"/>
      <c r="BF45" s="157"/>
      <c r="BG45" s="157"/>
      <c r="BH45" s="157"/>
      <c r="BI45" s="157"/>
      <c r="BJ45" s="157"/>
      <c r="BK45" s="157"/>
      <c r="BL45" s="157"/>
      <c r="BM45" s="157"/>
      <c r="BN45" s="157"/>
      <c r="BO45" s="157"/>
      <c r="BP45" s="157"/>
      <c r="BQ45" s="157"/>
      <c r="BR45" s="157"/>
      <c r="BS45" s="157"/>
      <c r="BT45" s="157"/>
      <c r="BU45" s="157"/>
      <c r="BV45" s="157"/>
      <c r="BW45" s="157"/>
      <c r="BX45" s="157"/>
      <c r="BY45" s="157"/>
      <c r="BZ45" s="157"/>
      <c r="CA45" s="157"/>
      <c r="CB45" s="157"/>
      <c r="CC45" s="157"/>
      <c r="CD45" s="157"/>
      <c r="CE45" s="157"/>
      <c r="CF45" s="157"/>
    </row>
    <row r="46" spans="1:84" s="21" customFormat="1" ht="20.100000000000001" customHeight="1" thickTop="1">
      <c r="A46" s="157"/>
      <c r="B46" s="177"/>
      <c r="C46" s="166"/>
      <c r="D46" s="166"/>
      <c r="E46" s="166"/>
      <c r="F46" s="166"/>
      <c r="G46" s="166"/>
      <c r="H46" s="166"/>
      <c r="I46" s="166"/>
      <c r="J46" s="166"/>
      <c r="K46" s="157"/>
      <c r="L46" s="157"/>
      <c r="M46" s="157"/>
      <c r="N46" s="157"/>
      <c r="O46" s="157"/>
      <c r="P46" s="157"/>
      <c r="Q46" s="157"/>
      <c r="R46" s="157"/>
      <c r="S46" s="166"/>
      <c r="T46" s="157"/>
      <c r="U46" s="157"/>
      <c r="V46" s="157"/>
      <c r="W46" s="166"/>
      <c r="X46" s="166"/>
      <c r="Y46" s="166"/>
      <c r="Z46" s="166"/>
      <c r="AA46" s="526" t="s">
        <v>616</v>
      </c>
      <c r="AB46" s="252" t="s">
        <v>193</v>
      </c>
      <c r="AC46" s="253"/>
      <c r="AD46" s="186"/>
      <c r="AE46" s="254" t="s">
        <v>545</v>
      </c>
      <c r="AF46" s="255"/>
      <c r="AG46" s="256" t="s">
        <v>546</v>
      </c>
      <c r="AH46" s="157"/>
      <c r="AI46" s="166"/>
      <c r="AJ46" s="250"/>
      <c r="AK46" s="250"/>
      <c r="AL46" s="250"/>
      <c r="AM46" s="250"/>
      <c r="AN46" s="560" t="s">
        <v>617</v>
      </c>
      <c r="AO46" s="563" t="str">
        <f>IF(AG52="","",ROUND($M$59*K70*AG52,2))</f>
        <v/>
      </c>
      <c r="AP46" s="564"/>
      <c r="AQ46" s="257"/>
      <c r="AR46" s="560" t="s">
        <v>328</v>
      </c>
      <c r="AS46" s="563" t="str">
        <f>IF($AG52="","",$AK$14+AO46)</f>
        <v/>
      </c>
      <c r="AT46" s="564"/>
      <c r="AU46" s="157"/>
      <c r="AV46" s="526" t="s">
        <v>618</v>
      </c>
      <c r="AW46" s="526"/>
      <c r="AX46" s="526"/>
      <c r="AY46" s="526" t="str">
        <f>IF($F$59="","",$F$59)</f>
        <v>単相3線式100/200V</v>
      </c>
      <c r="AZ46" s="526"/>
      <c r="BA46" s="526"/>
      <c r="BB46" s="556" t="str">
        <f>IF(AS46="","",IF(AY46=$CC$11,107+AS46,IF(AY46=$CC$12,107+AS46,IF(AY46=$CC$13,214+AS46,IF(AY46=$CC$14,214+AS46,"")))))</f>
        <v/>
      </c>
      <c r="BC46" s="556"/>
      <c r="BD46" s="556"/>
      <c r="BE46" s="157"/>
      <c r="BF46" s="157"/>
      <c r="BG46" s="157"/>
      <c r="BH46" s="157"/>
      <c r="BI46" s="157"/>
      <c r="BJ46" s="157"/>
      <c r="BK46" s="157"/>
      <c r="BL46" s="157"/>
      <c r="BM46" s="157"/>
      <c r="BN46" s="157"/>
      <c r="BO46" s="157"/>
      <c r="BP46" s="157"/>
      <c r="BQ46" s="157"/>
      <c r="BR46" s="157"/>
      <c r="BS46" s="157"/>
      <c r="BT46" s="157"/>
      <c r="BU46" s="157"/>
      <c r="BV46" s="157"/>
      <c r="BW46" s="157"/>
      <c r="BX46" s="157"/>
      <c r="BY46" s="157"/>
      <c r="BZ46" s="157"/>
      <c r="CA46" s="157"/>
      <c r="CB46" s="157"/>
      <c r="CC46" s="157"/>
      <c r="CD46" s="157"/>
      <c r="CE46" s="157"/>
      <c r="CF46" s="157"/>
    </row>
    <row r="47" spans="1:84" s="21" customFormat="1" ht="20.100000000000001" customHeight="1">
      <c r="A47" s="157"/>
      <c r="B47" s="177"/>
      <c r="C47" s="157"/>
      <c r="D47" s="157"/>
      <c r="E47" s="157"/>
      <c r="F47" s="157"/>
      <c r="G47" s="157"/>
      <c r="H47" s="157"/>
      <c r="I47" s="157"/>
      <c r="J47" s="157"/>
      <c r="K47" s="157"/>
      <c r="L47" s="157"/>
      <c r="M47" s="157"/>
      <c r="N47" s="157"/>
      <c r="O47" s="157"/>
      <c r="P47" s="157"/>
      <c r="Q47" s="157"/>
      <c r="R47" s="157"/>
      <c r="S47" s="166"/>
      <c r="T47" s="157"/>
      <c r="U47" s="157"/>
      <c r="V47" s="157"/>
      <c r="W47" s="166"/>
      <c r="X47" s="166"/>
      <c r="Y47" s="166"/>
      <c r="Z47" s="166"/>
      <c r="AA47" s="527"/>
      <c r="AB47" s="529" t="s">
        <v>196</v>
      </c>
      <c r="AC47" s="530"/>
      <c r="AD47" s="193"/>
      <c r="AE47" s="299"/>
      <c r="AF47" s="179"/>
      <c r="AG47" s="300"/>
      <c r="AH47" s="157"/>
      <c r="AI47" s="166"/>
      <c r="AJ47" s="250"/>
      <c r="AK47" s="250"/>
      <c r="AL47" s="250"/>
      <c r="AM47" s="250"/>
      <c r="AN47" s="561"/>
      <c r="AO47" s="565"/>
      <c r="AP47" s="566"/>
      <c r="AQ47" s="257"/>
      <c r="AR47" s="561"/>
      <c r="AS47" s="565"/>
      <c r="AT47" s="566"/>
      <c r="AU47" s="157"/>
      <c r="AV47" s="527"/>
      <c r="AW47" s="527"/>
      <c r="AX47" s="527"/>
      <c r="AY47" s="527"/>
      <c r="AZ47" s="527"/>
      <c r="BA47" s="527"/>
      <c r="BB47" s="557"/>
      <c r="BC47" s="557"/>
      <c r="BD47" s="5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row>
    <row r="48" spans="1:84" s="21" customFormat="1" ht="20.100000000000001" customHeight="1" thickBot="1">
      <c r="A48" s="157"/>
      <c r="B48" s="177"/>
      <c r="C48" s="166"/>
      <c r="D48" s="166"/>
      <c r="E48" s="166"/>
      <c r="F48" s="166"/>
      <c r="G48" s="166"/>
      <c r="H48" s="166"/>
      <c r="I48" s="166"/>
      <c r="J48" s="166"/>
      <c r="K48" s="157"/>
      <c r="L48" s="157"/>
      <c r="M48" s="157"/>
      <c r="N48" s="157"/>
      <c r="O48" s="157"/>
      <c r="P48" s="157"/>
      <c r="Q48" s="157"/>
      <c r="R48" s="157"/>
      <c r="S48" s="166"/>
      <c r="T48" s="157"/>
      <c r="U48" s="157"/>
      <c r="V48" s="157"/>
      <c r="W48" s="166"/>
      <c r="X48" s="166"/>
      <c r="Y48" s="166"/>
      <c r="Z48" s="166"/>
      <c r="AA48" s="527"/>
      <c r="AB48" s="558" t="s">
        <v>553</v>
      </c>
      <c r="AC48" s="559"/>
      <c r="AD48" s="196" t="s">
        <v>531</v>
      </c>
      <c r="AE48" s="260" t="str">
        <f>IF(AE47="","",VLOOKUP(AE47,$U$27:$V$40,2,FALSE))</f>
        <v/>
      </c>
      <c r="AF48" s="196" t="s">
        <v>558</v>
      </c>
      <c r="AG48" s="259" t="str">
        <f>IF(AG47="","",VLOOKUP(AG47,$U$27:$V$40,2,FALSE))</f>
        <v/>
      </c>
      <c r="AH48" s="157"/>
      <c r="AI48" s="166"/>
      <c r="AJ48" s="250"/>
      <c r="AK48" s="250"/>
      <c r="AL48" s="250"/>
      <c r="AM48" s="250"/>
      <c r="AN48" s="561"/>
      <c r="AO48" s="565"/>
      <c r="AP48" s="566"/>
      <c r="AQ48" s="257"/>
      <c r="AR48" s="561"/>
      <c r="AS48" s="565"/>
      <c r="AT48" s="566"/>
      <c r="AU48" s="157"/>
      <c r="AV48" s="528"/>
      <c r="AW48" s="528"/>
      <c r="AX48" s="528"/>
      <c r="AY48" s="528"/>
      <c r="AZ48" s="528"/>
      <c r="BA48" s="528"/>
      <c r="BB48" s="557"/>
      <c r="BC48" s="557"/>
      <c r="BD48" s="557"/>
      <c r="BE48" s="157"/>
      <c r="BF48" s="157"/>
      <c r="BG48" s="157"/>
      <c r="BH48" s="157"/>
      <c r="BI48" s="157"/>
      <c r="BJ48" s="157"/>
      <c r="BK48" s="157"/>
      <c r="BL48" s="157"/>
      <c r="BM48" s="157"/>
      <c r="BN48" s="157"/>
      <c r="BO48" s="157"/>
      <c r="BP48" s="157"/>
      <c r="BQ48" s="157"/>
      <c r="BR48" s="157"/>
      <c r="BS48" s="157"/>
      <c r="BT48" s="157"/>
      <c r="BU48" s="157"/>
      <c r="BV48" s="157"/>
      <c r="BW48" s="157"/>
      <c r="BX48" s="157"/>
      <c r="BY48" s="157"/>
      <c r="BZ48" s="157"/>
      <c r="CA48" s="157"/>
      <c r="CB48" s="157"/>
      <c r="CC48" s="157"/>
      <c r="CD48" s="157"/>
      <c r="CE48" s="157"/>
      <c r="CF48" s="157"/>
    </row>
    <row r="49" spans="1:84" s="21" customFormat="1" ht="20.100000000000001" customHeight="1">
      <c r="A49" s="157"/>
      <c r="B49" s="157"/>
      <c r="C49" s="157"/>
      <c r="D49" s="157"/>
      <c r="E49" s="157"/>
      <c r="F49" s="157"/>
      <c r="G49" s="157"/>
      <c r="H49" s="157"/>
      <c r="I49" s="157"/>
      <c r="J49" s="157"/>
      <c r="K49" s="157"/>
      <c r="L49" s="157"/>
      <c r="M49" s="157"/>
      <c r="N49" s="157"/>
      <c r="O49" s="157"/>
      <c r="P49" s="157"/>
      <c r="Q49" s="157"/>
      <c r="R49" s="157"/>
      <c r="S49" s="166"/>
      <c r="T49" s="157"/>
      <c r="U49" s="157"/>
      <c r="V49" s="157"/>
      <c r="W49" s="166"/>
      <c r="X49" s="166"/>
      <c r="Y49" s="166"/>
      <c r="Z49" s="166"/>
      <c r="AA49" s="527"/>
      <c r="AB49" s="529" t="s">
        <v>199</v>
      </c>
      <c r="AC49" s="530"/>
      <c r="AD49" s="196" t="s">
        <v>562</v>
      </c>
      <c r="AE49" s="301"/>
      <c r="AF49" s="196" t="s">
        <v>563</v>
      </c>
      <c r="AG49" s="302"/>
      <c r="AH49" s="157"/>
      <c r="AI49" s="166"/>
      <c r="AJ49" s="250"/>
      <c r="AK49" s="250"/>
      <c r="AL49" s="250"/>
      <c r="AM49" s="250"/>
      <c r="AN49" s="561"/>
      <c r="AO49" s="565"/>
      <c r="AP49" s="566"/>
      <c r="AQ49" s="261"/>
      <c r="AR49" s="561"/>
      <c r="AS49" s="565"/>
      <c r="AT49" s="566"/>
      <c r="AU49" s="157"/>
      <c r="AV49" s="531" t="s">
        <v>234</v>
      </c>
      <c r="AW49" s="532"/>
      <c r="AX49" s="532"/>
      <c r="AY49" s="537"/>
      <c r="AZ49" s="538"/>
      <c r="BA49" s="539"/>
      <c r="BB49" s="584" t="s">
        <v>226</v>
      </c>
      <c r="BC49" s="546"/>
      <c r="BD49" s="547"/>
      <c r="BE49" s="157"/>
      <c r="BF49" s="157"/>
      <c r="BG49" s="157"/>
      <c r="BH49" s="157"/>
      <c r="BI49" s="157"/>
      <c r="BJ49" s="157"/>
      <c r="BK49" s="157"/>
      <c r="BL49" s="157"/>
      <c r="BM49" s="157"/>
      <c r="BN49" s="157"/>
      <c r="BO49" s="157"/>
      <c r="BP49" s="157"/>
      <c r="BQ49" s="157"/>
      <c r="BR49" s="157"/>
      <c r="BS49" s="157"/>
      <c r="BT49" s="157"/>
      <c r="BU49" s="157"/>
      <c r="BV49" s="157"/>
      <c r="BW49" s="157"/>
      <c r="BX49" s="157"/>
      <c r="BY49" s="157"/>
      <c r="BZ49" s="157"/>
      <c r="CA49" s="157"/>
      <c r="CB49" s="157"/>
      <c r="CC49" s="157"/>
      <c r="CD49" s="157"/>
      <c r="CE49" s="157"/>
      <c r="CF49" s="157"/>
    </row>
    <row r="50" spans="1:84" s="21" customFormat="1" ht="19.5" customHeight="1">
      <c r="A50" s="157"/>
      <c r="B50" s="280" t="s">
        <v>619</v>
      </c>
      <c r="C50" s="266"/>
      <c r="D50" s="266"/>
      <c r="E50" s="266"/>
      <c r="F50" s="266"/>
      <c r="G50" s="266"/>
      <c r="H50" s="266"/>
      <c r="I50" s="266"/>
      <c r="J50" s="266"/>
      <c r="K50" s="271"/>
      <c r="L50" s="271"/>
      <c r="M50" s="271"/>
      <c r="N50" s="271"/>
      <c r="O50" s="271"/>
      <c r="P50" s="271"/>
      <c r="Q50" s="271"/>
      <c r="R50" s="271"/>
      <c r="S50" s="266"/>
      <c r="T50" s="271"/>
      <c r="U50" s="271"/>
      <c r="V50" s="271"/>
      <c r="W50" s="266"/>
      <c r="X50" s="268"/>
      <c r="Y50" s="166"/>
      <c r="Z50" s="166"/>
      <c r="AA50" s="527"/>
      <c r="AB50" s="262" t="s">
        <v>202</v>
      </c>
      <c r="AC50" s="263"/>
      <c r="AD50" s="196" t="s">
        <v>585</v>
      </c>
      <c r="AE50" s="264" t="str">
        <f>IF(AE47="","",ROUND(AE48*(AE49/1000),3))</f>
        <v/>
      </c>
      <c r="AF50" s="196" t="s">
        <v>566</v>
      </c>
      <c r="AG50" s="265" t="str">
        <f>IF(AG47="","",ROUND(AG48*(AG49/1000),3))</f>
        <v/>
      </c>
      <c r="AH50" s="157"/>
      <c r="AI50" s="166"/>
      <c r="AJ50" s="250"/>
      <c r="AK50" s="250"/>
      <c r="AL50" s="250"/>
      <c r="AM50" s="250"/>
      <c r="AN50" s="561"/>
      <c r="AO50" s="565"/>
      <c r="AP50" s="566"/>
      <c r="AQ50" s="261"/>
      <c r="AR50" s="561"/>
      <c r="AS50" s="565"/>
      <c r="AT50" s="566"/>
      <c r="AU50" s="157"/>
      <c r="AV50" s="533"/>
      <c r="AW50" s="534"/>
      <c r="AX50" s="534"/>
      <c r="AY50" s="540"/>
      <c r="AZ50" s="541"/>
      <c r="BA50" s="542"/>
      <c r="BB50" s="571"/>
      <c r="BC50" s="572"/>
      <c r="BD50" s="573"/>
      <c r="BE50" s="157"/>
      <c r="BF50" s="157"/>
      <c r="BG50" s="157"/>
      <c r="BH50" s="157"/>
      <c r="BI50" s="157"/>
      <c r="BJ50" s="157"/>
      <c r="BK50" s="157"/>
      <c r="BL50" s="157"/>
      <c r="BM50" s="157"/>
      <c r="BN50" s="157"/>
      <c r="BO50" s="157"/>
      <c r="BP50" s="157"/>
      <c r="BQ50" s="157"/>
      <c r="BR50" s="157"/>
      <c r="BS50" s="157"/>
      <c r="BT50" s="157"/>
      <c r="BU50" s="157"/>
      <c r="BV50" s="157"/>
      <c r="BW50" s="157"/>
      <c r="BX50" s="157"/>
      <c r="BY50" s="157"/>
      <c r="BZ50" s="157"/>
      <c r="CA50" s="157"/>
      <c r="CB50" s="157"/>
      <c r="CC50" s="157"/>
      <c r="CD50" s="157"/>
      <c r="CE50" s="157"/>
      <c r="CF50" s="157"/>
    </row>
    <row r="51" spans="1:84" s="21" customFormat="1" ht="19.5" customHeight="1" thickBot="1">
      <c r="A51" s="157"/>
      <c r="B51" s="280" t="s">
        <v>620</v>
      </c>
      <c r="C51" s="266"/>
      <c r="D51" s="266"/>
      <c r="E51" s="266"/>
      <c r="F51" s="266"/>
      <c r="G51" s="266"/>
      <c r="H51" s="266"/>
      <c r="I51" s="266"/>
      <c r="J51" s="266"/>
      <c r="K51" s="271"/>
      <c r="L51" s="271"/>
      <c r="M51" s="271"/>
      <c r="N51" s="271"/>
      <c r="O51" s="271"/>
      <c r="P51" s="271"/>
      <c r="Q51" s="271"/>
      <c r="R51" s="271"/>
      <c r="S51" s="266"/>
      <c r="T51" s="271"/>
      <c r="U51" s="271"/>
      <c r="V51" s="271"/>
      <c r="W51" s="266"/>
      <c r="X51" s="268"/>
      <c r="Y51" s="166"/>
      <c r="Z51" s="166"/>
      <c r="AA51" s="528"/>
      <c r="AB51" s="188"/>
      <c r="AC51" s="179"/>
      <c r="AD51" s="179"/>
      <c r="AE51" s="203" t="s">
        <v>569</v>
      </c>
      <c r="AF51" s="180"/>
      <c r="AG51" s="204" t="s">
        <v>570</v>
      </c>
      <c r="AH51" s="157"/>
      <c r="AI51" s="166"/>
      <c r="AJ51" s="250"/>
      <c r="AK51" s="250"/>
      <c r="AL51" s="250"/>
      <c r="AM51" s="250"/>
      <c r="AN51" s="562"/>
      <c r="AO51" s="567"/>
      <c r="AP51" s="568"/>
      <c r="AQ51" s="261"/>
      <c r="AR51" s="562"/>
      <c r="AS51" s="567"/>
      <c r="AT51" s="568"/>
      <c r="AU51" s="157"/>
      <c r="AV51" s="535"/>
      <c r="AW51" s="536"/>
      <c r="AX51" s="536"/>
      <c r="AY51" s="543"/>
      <c r="AZ51" s="544"/>
      <c r="BA51" s="545"/>
      <c r="BB51" s="574"/>
      <c r="BC51" s="575"/>
      <c r="BD51" s="576"/>
      <c r="BE51" s="157"/>
      <c r="BF51" s="157"/>
      <c r="BG51" s="157"/>
      <c r="BH51" s="157"/>
      <c r="BI51" s="157"/>
      <c r="BJ51" s="157"/>
      <c r="BK51" s="157"/>
      <c r="BL51" s="157"/>
      <c r="BM51" s="157"/>
      <c r="BN51" s="157"/>
      <c r="BO51" s="157"/>
      <c r="BP51" s="157"/>
      <c r="BQ51" s="157"/>
      <c r="BR51" s="157"/>
      <c r="BS51" s="157"/>
      <c r="BT51" s="157"/>
      <c r="BU51" s="157"/>
      <c r="BV51" s="157"/>
      <c r="BW51" s="157"/>
      <c r="BX51" s="157"/>
      <c r="BY51" s="157"/>
      <c r="BZ51" s="157"/>
      <c r="CA51" s="157"/>
      <c r="CB51" s="157"/>
      <c r="CC51" s="157"/>
      <c r="CD51" s="157"/>
      <c r="CE51" s="157"/>
      <c r="CF51" s="157"/>
    </row>
    <row r="52" spans="1:84" s="21" customFormat="1" ht="20.100000000000001" customHeight="1" thickTop="1">
      <c r="A52" s="157"/>
      <c r="B52" s="280" t="s">
        <v>621</v>
      </c>
      <c r="C52" s="266"/>
      <c r="D52" s="266"/>
      <c r="E52" s="266"/>
      <c r="F52" s="266"/>
      <c r="G52" s="266"/>
      <c r="H52" s="266"/>
      <c r="I52" s="266"/>
      <c r="J52" s="266"/>
      <c r="K52" s="271"/>
      <c r="L52" s="271"/>
      <c r="M52" s="271"/>
      <c r="N52" s="271"/>
      <c r="O52" s="271"/>
      <c r="P52" s="271"/>
      <c r="Q52" s="271"/>
      <c r="R52" s="271"/>
      <c r="S52" s="266"/>
      <c r="T52" s="271"/>
      <c r="U52" s="271"/>
      <c r="V52" s="271"/>
      <c r="W52" s="266"/>
      <c r="X52" s="268"/>
      <c r="Y52" s="166"/>
      <c r="Z52" s="179"/>
      <c r="AA52" s="263"/>
      <c r="AB52" s="552" t="s">
        <v>235</v>
      </c>
      <c r="AC52" s="552"/>
      <c r="AD52" s="552"/>
      <c r="AE52" s="552"/>
      <c r="AF52" s="553"/>
      <c r="AG52" s="267" t="str">
        <f>IF(AG50="",AE50,AE50+AG50)</f>
        <v/>
      </c>
      <c r="AH52" s="250" t="s">
        <v>622</v>
      </c>
      <c r="AI52" s="166"/>
      <c r="AJ52" s="250"/>
      <c r="AK52" s="250"/>
      <c r="AL52" s="250"/>
      <c r="AM52" s="250"/>
      <c r="AN52" s="261"/>
      <c r="AO52" s="257"/>
      <c r="AP52" s="257"/>
      <c r="AQ52" s="250"/>
      <c r="AR52" s="261"/>
      <c r="AS52" s="269"/>
      <c r="AT52" s="269"/>
      <c r="AU52" s="157"/>
      <c r="AV52" s="579"/>
      <c r="AW52" s="580"/>
      <c r="AX52" s="580"/>
      <c r="AY52" s="580"/>
      <c r="AZ52" s="270"/>
      <c r="BA52" s="270"/>
      <c r="BB52" s="270"/>
      <c r="BC52" s="270"/>
      <c r="BD52" s="270"/>
      <c r="BE52" s="157"/>
      <c r="BF52" s="157"/>
      <c r="BG52" s="157"/>
      <c r="BH52" s="157"/>
      <c r="BI52" s="157"/>
      <c r="BJ52" s="157"/>
      <c r="BK52" s="157"/>
      <c r="BL52" s="157"/>
      <c r="BM52" s="157"/>
      <c r="BN52" s="157"/>
      <c r="BO52" s="157"/>
      <c r="BP52" s="157"/>
      <c r="BQ52" s="157"/>
      <c r="BR52" s="157"/>
      <c r="BS52" s="157"/>
      <c r="BT52" s="157"/>
      <c r="BU52" s="157"/>
      <c r="BV52" s="157"/>
      <c r="BW52" s="157"/>
      <c r="BX52" s="157"/>
      <c r="BY52" s="157"/>
      <c r="BZ52" s="157"/>
      <c r="CA52" s="157"/>
      <c r="CB52" s="157"/>
      <c r="CC52" s="157"/>
      <c r="CD52" s="157"/>
      <c r="CE52" s="157"/>
      <c r="CF52" s="157"/>
    </row>
    <row r="53" spans="1:84" s="21" customFormat="1" ht="20.100000000000001" customHeight="1" thickBot="1">
      <c r="A53" s="157"/>
      <c r="B53" s="280" t="s">
        <v>236</v>
      </c>
      <c r="C53" s="266"/>
      <c r="D53" s="271"/>
      <c r="E53" s="271"/>
      <c r="F53" s="266"/>
      <c r="G53" s="266"/>
      <c r="H53" s="266"/>
      <c r="I53" s="266"/>
      <c r="J53" s="266"/>
      <c r="K53" s="271"/>
      <c r="L53" s="271"/>
      <c r="M53" s="271"/>
      <c r="N53" s="271"/>
      <c r="O53" s="271"/>
      <c r="P53" s="271"/>
      <c r="Q53" s="157"/>
      <c r="R53" s="157"/>
      <c r="S53" s="157"/>
      <c r="T53" s="157"/>
      <c r="U53" s="157"/>
      <c r="V53" s="271"/>
      <c r="W53" s="266"/>
      <c r="X53" s="268"/>
      <c r="Y53" s="166"/>
      <c r="Z53" s="166"/>
      <c r="AA53" s="268"/>
      <c r="AB53" s="157"/>
      <c r="AC53" s="157"/>
      <c r="AD53" s="157"/>
      <c r="AE53" s="157"/>
      <c r="AF53" s="157"/>
      <c r="AG53" s="203" t="s">
        <v>575</v>
      </c>
      <c r="AH53" s="157"/>
      <c r="AI53" s="166"/>
      <c r="AJ53" s="250"/>
      <c r="AK53" s="250"/>
      <c r="AL53" s="250"/>
      <c r="AM53" s="250"/>
      <c r="AN53" s="250"/>
      <c r="AO53" s="250"/>
      <c r="AP53" s="250"/>
      <c r="AQ53" s="250"/>
      <c r="AR53" s="250"/>
      <c r="AS53" s="238"/>
      <c r="AT53" s="238"/>
      <c r="AU53" s="157"/>
      <c r="AV53" s="581"/>
      <c r="AW53" s="581"/>
      <c r="AX53" s="581"/>
      <c r="AY53" s="581"/>
      <c r="AZ53" s="250"/>
      <c r="BA53" s="250"/>
      <c r="BB53" s="238"/>
      <c r="BC53" s="159"/>
      <c r="BD53" s="159"/>
      <c r="BE53" s="157"/>
      <c r="BF53" s="157"/>
      <c r="BG53" s="157"/>
      <c r="BH53" s="157"/>
      <c r="BI53" s="157"/>
      <c r="BJ53" s="157"/>
      <c r="BK53" s="157"/>
      <c r="BL53" s="157"/>
      <c r="BM53" s="157"/>
      <c r="BN53" s="157"/>
      <c r="BO53" s="157"/>
      <c r="BP53" s="157"/>
      <c r="BQ53" s="157"/>
      <c r="BR53" s="157"/>
      <c r="BS53" s="157"/>
      <c r="BT53" s="157"/>
      <c r="BU53" s="157"/>
      <c r="BV53" s="157"/>
      <c r="BW53" s="157"/>
      <c r="BX53" s="157"/>
      <c r="BY53" s="157"/>
      <c r="BZ53" s="157"/>
      <c r="CA53" s="157"/>
      <c r="CB53" s="157"/>
      <c r="CC53" s="157"/>
      <c r="CD53" s="157"/>
      <c r="CE53" s="157"/>
      <c r="CF53" s="157"/>
    </row>
    <row r="54" spans="1:84" s="21" customFormat="1" ht="20.100000000000001" customHeight="1" thickTop="1">
      <c r="A54" s="157"/>
      <c r="B54" s="271"/>
      <c r="C54" s="271"/>
      <c r="D54" s="271"/>
      <c r="E54" s="271"/>
      <c r="F54" s="271"/>
      <c r="G54" s="271"/>
      <c r="H54" s="271"/>
      <c r="I54" s="271"/>
      <c r="J54" s="271"/>
      <c r="K54" s="271"/>
      <c r="L54" s="271"/>
      <c r="M54" s="271"/>
      <c r="N54" s="271"/>
      <c r="O54" s="271"/>
      <c r="P54" s="271"/>
      <c r="Q54" s="271"/>
      <c r="R54" s="271"/>
      <c r="S54" s="266"/>
      <c r="T54" s="271"/>
      <c r="U54" s="271"/>
      <c r="V54" s="271"/>
      <c r="W54" s="281"/>
      <c r="X54" s="266"/>
      <c r="Y54" s="166"/>
      <c r="Z54" s="166"/>
      <c r="AA54" s="526" t="s">
        <v>623</v>
      </c>
      <c r="AB54" s="252" t="s">
        <v>193</v>
      </c>
      <c r="AC54" s="253"/>
      <c r="AD54" s="186"/>
      <c r="AE54" s="254" t="s">
        <v>517</v>
      </c>
      <c r="AF54" s="255"/>
      <c r="AG54" s="256" t="s">
        <v>546</v>
      </c>
      <c r="AH54" s="157"/>
      <c r="AI54" s="166"/>
      <c r="AJ54" s="250"/>
      <c r="AK54" s="250"/>
      <c r="AL54" s="250"/>
      <c r="AM54" s="250"/>
      <c r="AN54" s="560" t="s">
        <v>624</v>
      </c>
      <c r="AO54" s="563" t="str">
        <f>IF(AG60="","",ROUND($M$59*K71*AG60,2))</f>
        <v/>
      </c>
      <c r="AP54" s="564"/>
      <c r="AQ54" s="257"/>
      <c r="AR54" s="560" t="s">
        <v>625</v>
      </c>
      <c r="AS54" s="563" t="str">
        <f>IF($AG60="","",$AK$14+AO54)</f>
        <v/>
      </c>
      <c r="AT54" s="564"/>
      <c r="AU54" s="157"/>
      <c r="AV54" s="526" t="s">
        <v>626</v>
      </c>
      <c r="AW54" s="526"/>
      <c r="AX54" s="526"/>
      <c r="AY54" s="526" t="str">
        <f>IF($F$59="","",$F$59)</f>
        <v>単相3線式100/200V</v>
      </c>
      <c r="AZ54" s="526"/>
      <c r="BA54" s="526"/>
      <c r="BB54" s="556" t="str">
        <f>IF(AS54="","",IF(AY54=$CC$11,107+AS54,IF(AY54=$CC$12,107+AS54,IF(AY54=$CC$13,214+AS54,IF(AY54=$CC$14,214+AS54,"")))))</f>
        <v/>
      </c>
      <c r="BC54" s="556"/>
      <c r="BD54" s="556"/>
      <c r="BE54" s="157"/>
      <c r="BF54" s="157"/>
      <c r="BG54" s="157"/>
      <c r="BH54" s="157"/>
      <c r="BI54" s="157"/>
      <c r="BJ54" s="157"/>
      <c r="BK54" s="157"/>
      <c r="BL54" s="157"/>
      <c r="BM54" s="157"/>
      <c r="BN54" s="157"/>
      <c r="BO54" s="157"/>
      <c r="BP54" s="157"/>
      <c r="BQ54" s="157"/>
      <c r="BR54" s="157"/>
      <c r="BS54" s="157"/>
      <c r="BT54" s="157"/>
      <c r="BU54" s="157"/>
      <c r="BV54" s="157"/>
      <c r="BW54" s="157"/>
      <c r="BX54" s="157"/>
      <c r="BY54" s="157"/>
      <c r="BZ54" s="157"/>
      <c r="CA54" s="157"/>
      <c r="CB54" s="157"/>
      <c r="CC54" s="157"/>
      <c r="CD54" s="157"/>
      <c r="CE54" s="157"/>
      <c r="CF54" s="157"/>
    </row>
    <row r="55" spans="1:84" s="21" customFormat="1" ht="20.100000000000001" customHeight="1">
      <c r="A55" s="157"/>
      <c r="B55" s="268" t="s">
        <v>627</v>
      </c>
      <c r="C55" s="268"/>
      <c r="D55" s="268"/>
      <c r="E55" s="268"/>
      <c r="F55" s="268"/>
      <c r="G55" s="268"/>
      <c r="H55" s="268"/>
      <c r="I55" s="268"/>
      <c r="J55" s="268"/>
      <c r="K55" s="250"/>
      <c r="L55" s="250"/>
      <c r="M55" s="250"/>
      <c r="N55" s="250"/>
      <c r="O55" s="250"/>
      <c r="P55" s="250"/>
      <c r="Q55" s="250"/>
      <c r="R55" s="250"/>
      <c r="S55" s="268"/>
      <c r="T55" s="250"/>
      <c r="U55" s="250"/>
      <c r="V55" s="250"/>
      <c r="W55" s="268"/>
      <c r="X55" s="268"/>
      <c r="Y55" s="166"/>
      <c r="Z55" s="166"/>
      <c r="AA55" s="527"/>
      <c r="AB55" s="529" t="s">
        <v>196</v>
      </c>
      <c r="AC55" s="530"/>
      <c r="AD55" s="193"/>
      <c r="AE55" s="299"/>
      <c r="AF55" s="179"/>
      <c r="AG55" s="300"/>
      <c r="AH55" s="157"/>
      <c r="AI55" s="166"/>
      <c r="AJ55" s="250"/>
      <c r="AK55" s="250"/>
      <c r="AL55" s="250"/>
      <c r="AM55" s="250"/>
      <c r="AN55" s="561"/>
      <c r="AO55" s="565"/>
      <c r="AP55" s="566"/>
      <c r="AQ55" s="257"/>
      <c r="AR55" s="561"/>
      <c r="AS55" s="565"/>
      <c r="AT55" s="566"/>
      <c r="AU55" s="157"/>
      <c r="AV55" s="527"/>
      <c r="AW55" s="527"/>
      <c r="AX55" s="527"/>
      <c r="AY55" s="527"/>
      <c r="AZ55" s="527"/>
      <c r="BA55" s="527"/>
      <c r="BB55" s="557"/>
      <c r="BC55" s="557"/>
      <c r="BD55" s="557"/>
      <c r="BE55" s="157"/>
      <c r="BF55" s="157"/>
      <c r="BG55" s="157"/>
      <c r="BH55" s="157"/>
      <c r="BI55" s="157"/>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row>
    <row r="56" spans="1:84" s="21" customFormat="1" ht="20.100000000000001" customHeight="1" thickBot="1">
      <c r="A56" s="157"/>
      <c r="B56" s="268" t="s">
        <v>628</v>
      </c>
      <c r="C56" s="268"/>
      <c r="D56" s="268"/>
      <c r="E56" s="268"/>
      <c r="F56" s="268"/>
      <c r="G56" s="268"/>
      <c r="H56" s="268"/>
      <c r="I56" s="268"/>
      <c r="J56" s="268"/>
      <c r="K56" s="250"/>
      <c r="L56" s="250"/>
      <c r="M56" s="250"/>
      <c r="N56" s="250"/>
      <c r="O56" s="250"/>
      <c r="P56" s="250"/>
      <c r="Q56" s="250"/>
      <c r="R56" s="250"/>
      <c r="S56" s="268"/>
      <c r="T56" s="250"/>
      <c r="U56" s="250"/>
      <c r="V56" s="250"/>
      <c r="W56" s="268"/>
      <c r="X56" s="268"/>
      <c r="Y56" s="166"/>
      <c r="Z56" s="166"/>
      <c r="AA56" s="527"/>
      <c r="AB56" s="558" t="s">
        <v>553</v>
      </c>
      <c r="AC56" s="559"/>
      <c r="AD56" s="196" t="s">
        <v>557</v>
      </c>
      <c r="AE56" s="260" t="str">
        <f>IF(AE55="","",VLOOKUP(AE55,$U$27:$V$40,2,FALSE))</f>
        <v/>
      </c>
      <c r="AF56" s="196" t="s">
        <v>558</v>
      </c>
      <c r="AG56" s="259" t="str">
        <f>IF(AG55="","",VLOOKUP(AG55,$U$27:$V$40,2,FALSE))</f>
        <v/>
      </c>
      <c r="AH56" s="157"/>
      <c r="AI56" s="166"/>
      <c r="AJ56" s="250"/>
      <c r="AK56" s="250"/>
      <c r="AL56" s="250"/>
      <c r="AM56" s="250"/>
      <c r="AN56" s="561"/>
      <c r="AO56" s="565"/>
      <c r="AP56" s="566"/>
      <c r="AQ56" s="257"/>
      <c r="AR56" s="561"/>
      <c r="AS56" s="565"/>
      <c r="AT56" s="566"/>
      <c r="AU56" s="157"/>
      <c r="AV56" s="528"/>
      <c r="AW56" s="528"/>
      <c r="AX56" s="528"/>
      <c r="AY56" s="528"/>
      <c r="AZ56" s="528"/>
      <c r="BA56" s="528"/>
      <c r="BB56" s="557"/>
      <c r="BC56" s="557"/>
      <c r="BD56" s="557"/>
      <c r="BE56" s="157"/>
      <c r="BF56" s="157"/>
      <c r="BG56" s="157"/>
      <c r="BH56" s="157"/>
      <c r="BI56" s="157"/>
      <c r="BJ56" s="157"/>
      <c r="BK56" s="157"/>
      <c r="BL56" s="157"/>
      <c r="BM56" s="157"/>
      <c r="BN56" s="157"/>
      <c r="BO56" s="157"/>
      <c r="BP56" s="157"/>
      <c r="BQ56" s="157"/>
      <c r="BR56" s="157"/>
      <c r="BS56" s="157"/>
      <c r="BT56" s="157"/>
      <c r="BU56" s="157"/>
      <c r="BV56" s="157"/>
      <c r="BW56" s="157"/>
      <c r="BX56" s="157"/>
      <c r="BY56" s="157"/>
      <c r="BZ56" s="157"/>
      <c r="CA56" s="157"/>
      <c r="CB56" s="157"/>
      <c r="CC56" s="157"/>
      <c r="CD56" s="157"/>
      <c r="CE56" s="157"/>
      <c r="CF56" s="157"/>
    </row>
    <row r="57" spans="1:84" s="21" customFormat="1" ht="20.100000000000001" customHeight="1">
      <c r="A57" s="157"/>
      <c r="B57" s="250" t="s">
        <v>237</v>
      </c>
      <c r="C57" s="268"/>
      <c r="D57" s="268"/>
      <c r="E57" s="268"/>
      <c r="F57" s="268"/>
      <c r="G57" s="268"/>
      <c r="H57" s="268"/>
      <c r="I57" s="268"/>
      <c r="J57" s="268"/>
      <c r="K57" s="250"/>
      <c r="L57" s="250"/>
      <c r="M57" s="250"/>
      <c r="N57" s="250"/>
      <c r="O57" s="250"/>
      <c r="P57" s="250"/>
      <c r="Q57" s="250"/>
      <c r="R57" s="250"/>
      <c r="S57" s="268"/>
      <c r="T57" s="250"/>
      <c r="U57" s="250"/>
      <c r="V57" s="250"/>
      <c r="W57" s="268"/>
      <c r="X57" s="268"/>
      <c r="Y57" s="166"/>
      <c r="Z57" s="166"/>
      <c r="AA57" s="527"/>
      <c r="AB57" s="529" t="s">
        <v>199</v>
      </c>
      <c r="AC57" s="530"/>
      <c r="AD57" s="196" t="s">
        <v>562</v>
      </c>
      <c r="AE57" s="301"/>
      <c r="AF57" s="196" t="s">
        <v>519</v>
      </c>
      <c r="AG57" s="302"/>
      <c r="AH57" s="157"/>
      <c r="AI57" s="166"/>
      <c r="AJ57" s="250"/>
      <c r="AK57" s="250"/>
      <c r="AL57" s="250"/>
      <c r="AM57" s="250"/>
      <c r="AN57" s="561"/>
      <c r="AO57" s="565"/>
      <c r="AP57" s="566"/>
      <c r="AQ57" s="261"/>
      <c r="AR57" s="561"/>
      <c r="AS57" s="565"/>
      <c r="AT57" s="566"/>
      <c r="AU57" s="157"/>
      <c r="AV57" s="531" t="s">
        <v>238</v>
      </c>
      <c r="AW57" s="532"/>
      <c r="AX57" s="532"/>
      <c r="AY57" s="537"/>
      <c r="AZ57" s="538"/>
      <c r="BA57" s="539"/>
      <c r="BB57" s="584" t="s">
        <v>226</v>
      </c>
      <c r="BC57" s="546"/>
      <c r="BD57" s="547"/>
      <c r="BE57" s="157"/>
      <c r="BF57" s="157"/>
      <c r="BG57" s="157"/>
      <c r="BH57" s="157"/>
      <c r="BI57" s="157"/>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row>
    <row r="58" spans="1:84" s="21" customFormat="1" ht="20.100000000000001" customHeight="1">
      <c r="A58" s="157"/>
      <c r="B58" s="250"/>
      <c r="C58" s="250"/>
      <c r="D58" s="250"/>
      <c r="E58" s="250"/>
      <c r="F58" s="250"/>
      <c r="G58" s="250"/>
      <c r="H58" s="250"/>
      <c r="I58" s="250"/>
      <c r="J58" s="250"/>
      <c r="K58" s="250"/>
      <c r="L58" s="250"/>
      <c r="M58" s="250"/>
      <c r="N58" s="250"/>
      <c r="O58" s="250"/>
      <c r="P58" s="250"/>
      <c r="Q58" s="250"/>
      <c r="R58" s="250"/>
      <c r="S58" s="268"/>
      <c r="T58" s="250"/>
      <c r="U58" s="250"/>
      <c r="V58" s="250"/>
      <c r="W58" s="268"/>
      <c r="X58" s="268"/>
      <c r="Y58" s="166"/>
      <c r="Z58" s="166"/>
      <c r="AA58" s="527"/>
      <c r="AB58" s="262" t="s">
        <v>202</v>
      </c>
      <c r="AC58" s="263"/>
      <c r="AD58" s="196" t="s">
        <v>585</v>
      </c>
      <c r="AE58" s="264" t="str">
        <f>IF(AE55="","",ROUND(AE56*(AE57/1000),3))</f>
        <v/>
      </c>
      <c r="AF58" s="196" t="s">
        <v>566</v>
      </c>
      <c r="AG58" s="265" t="str">
        <f>IF(AG55="","",ROUND(AG56*(AG57/1000),3))</f>
        <v/>
      </c>
      <c r="AH58" s="157"/>
      <c r="AI58" s="166"/>
      <c r="AJ58" s="250"/>
      <c r="AK58" s="250"/>
      <c r="AL58" s="250"/>
      <c r="AM58" s="250"/>
      <c r="AN58" s="561"/>
      <c r="AO58" s="565"/>
      <c r="AP58" s="566"/>
      <c r="AQ58" s="261"/>
      <c r="AR58" s="561"/>
      <c r="AS58" s="565"/>
      <c r="AT58" s="566"/>
      <c r="AU58" s="157"/>
      <c r="AV58" s="533"/>
      <c r="AW58" s="534"/>
      <c r="AX58" s="534"/>
      <c r="AY58" s="540"/>
      <c r="AZ58" s="541"/>
      <c r="BA58" s="542"/>
      <c r="BB58" s="571"/>
      <c r="BC58" s="572"/>
      <c r="BD58" s="573"/>
      <c r="BE58" s="157"/>
      <c r="BF58" s="157"/>
      <c r="BG58" s="157"/>
      <c r="BH58" s="157"/>
      <c r="BI58" s="157"/>
      <c r="BJ58" s="157"/>
      <c r="BK58" s="157"/>
      <c r="BL58" s="157"/>
      <c r="BM58" s="157"/>
      <c r="BN58" s="157"/>
      <c r="BO58" s="157"/>
      <c r="BP58" s="157"/>
      <c r="BQ58" s="157"/>
      <c r="BR58" s="157"/>
      <c r="BS58" s="157"/>
      <c r="BT58" s="157"/>
      <c r="BU58" s="157"/>
      <c r="BV58" s="157"/>
      <c r="BW58" s="157"/>
      <c r="BX58" s="157"/>
      <c r="BY58" s="157"/>
      <c r="BZ58" s="157"/>
      <c r="CA58" s="157"/>
      <c r="CB58" s="157"/>
      <c r="CC58" s="157"/>
      <c r="CD58" s="157"/>
      <c r="CE58" s="157"/>
      <c r="CF58" s="157"/>
    </row>
    <row r="59" spans="1:84" s="21" customFormat="1" ht="20.100000000000001" customHeight="1" thickBot="1">
      <c r="A59" s="157"/>
      <c r="B59" s="250"/>
      <c r="C59" s="585" t="s">
        <v>168</v>
      </c>
      <c r="D59" s="585"/>
      <c r="E59" s="585"/>
      <c r="F59" s="587" t="s">
        <v>171</v>
      </c>
      <c r="G59" s="587"/>
      <c r="H59" s="587"/>
      <c r="I59" s="587"/>
      <c r="J59" s="587"/>
      <c r="K59" s="589" t="s">
        <v>629</v>
      </c>
      <c r="L59" s="589"/>
      <c r="M59" s="526">
        <f>IF(F59="","",IF(F59=$CC$11,2,IF(F59=$CC$12,1,IF(F59=$CC$13,2,IF(F59=$CC$14,SQRT(3),0)))))</f>
        <v>1</v>
      </c>
      <c r="N59" s="590" t="s">
        <v>630</v>
      </c>
      <c r="O59" s="590"/>
      <c r="P59" s="250"/>
      <c r="Q59" s="250"/>
      <c r="R59" s="250"/>
      <c r="S59" s="268"/>
      <c r="T59" s="250"/>
      <c r="U59" s="250"/>
      <c r="V59" s="250"/>
      <c r="W59" s="266"/>
      <c r="X59" s="266"/>
      <c r="Y59" s="183"/>
      <c r="Z59" s="166"/>
      <c r="AA59" s="528"/>
      <c r="AB59" s="188"/>
      <c r="AC59" s="179"/>
      <c r="AD59" s="179"/>
      <c r="AE59" s="203" t="s">
        <v>528</v>
      </c>
      <c r="AF59" s="180"/>
      <c r="AG59" s="204" t="s">
        <v>206</v>
      </c>
      <c r="AH59" s="157"/>
      <c r="AI59" s="166"/>
      <c r="AJ59" s="250"/>
      <c r="AK59" s="250"/>
      <c r="AL59" s="250"/>
      <c r="AM59" s="250"/>
      <c r="AN59" s="562"/>
      <c r="AO59" s="567"/>
      <c r="AP59" s="568"/>
      <c r="AQ59" s="261"/>
      <c r="AR59" s="562"/>
      <c r="AS59" s="567"/>
      <c r="AT59" s="568"/>
      <c r="AU59" s="157"/>
      <c r="AV59" s="535"/>
      <c r="AW59" s="536"/>
      <c r="AX59" s="536"/>
      <c r="AY59" s="543"/>
      <c r="AZ59" s="544"/>
      <c r="BA59" s="545"/>
      <c r="BB59" s="574"/>
      <c r="BC59" s="575"/>
      <c r="BD59" s="576"/>
      <c r="BE59" s="157"/>
      <c r="BF59" s="157"/>
      <c r="BG59" s="157"/>
      <c r="BH59" s="157"/>
      <c r="BI59" s="157"/>
      <c r="BJ59" s="157"/>
      <c r="BK59" s="157"/>
      <c r="BL59" s="157"/>
      <c r="BM59" s="157"/>
      <c r="BN59" s="157"/>
      <c r="BO59" s="157"/>
      <c r="BP59" s="157"/>
      <c r="BQ59" s="157"/>
      <c r="BR59" s="157"/>
      <c r="BS59" s="157"/>
      <c r="BT59" s="157"/>
      <c r="BU59" s="157"/>
      <c r="BV59" s="157"/>
      <c r="BW59" s="157"/>
      <c r="BX59" s="157"/>
      <c r="BY59" s="157"/>
      <c r="BZ59" s="157"/>
      <c r="CA59" s="157"/>
      <c r="CB59" s="157"/>
      <c r="CC59" s="157"/>
      <c r="CD59" s="157"/>
      <c r="CE59" s="157"/>
      <c r="CF59" s="157"/>
    </row>
    <row r="60" spans="1:84" s="21" customFormat="1" ht="20.100000000000001" customHeight="1" thickTop="1">
      <c r="A60" s="157"/>
      <c r="B60" s="250"/>
      <c r="C60" s="586"/>
      <c r="D60" s="586"/>
      <c r="E60" s="586"/>
      <c r="F60" s="588"/>
      <c r="G60" s="588"/>
      <c r="H60" s="588"/>
      <c r="I60" s="588"/>
      <c r="J60" s="588"/>
      <c r="K60" s="589"/>
      <c r="L60" s="589"/>
      <c r="M60" s="528"/>
      <c r="N60" s="590"/>
      <c r="O60" s="590"/>
      <c r="P60" s="250"/>
      <c r="Q60" s="250"/>
      <c r="R60" s="250"/>
      <c r="S60" s="268"/>
      <c r="T60" s="250"/>
      <c r="U60" s="250"/>
      <c r="V60" s="250"/>
      <c r="W60" s="268"/>
      <c r="X60" s="268"/>
      <c r="Y60" s="166"/>
      <c r="Z60" s="166"/>
      <c r="AA60" s="263"/>
      <c r="AB60" s="552" t="s">
        <v>239</v>
      </c>
      <c r="AC60" s="552"/>
      <c r="AD60" s="552"/>
      <c r="AE60" s="552"/>
      <c r="AF60" s="553"/>
      <c r="AG60" s="267" t="str">
        <f>IF(AG58="",AE58,AE58+AG58)</f>
        <v/>
      </c>
      <c r="AH60" s="250" t="s">
        <v>631</v>
      </c>
      <c r="AI60" s="166"/>
      <c r="AJ60" s="250"/>
      <c r="AK60" s="250"/>
      <c r="AL60" s="250"/>
      <c r="AM60" s="250"/>
      <c r="AN60" s="261"/>
      <c r="AO60" s="257"/>
      <c r="AP60" s="257"/>
      <c r="AQ60" s="250"/>
      <c r="AR60" s="261"/>
      <c r="AS60" s="269"/>
      <c r="AT60" s="269"/>
      <c r="AU60" s="157"/>
      <c r="AV60" s="579"/>
      <c r="AW60" s="580"/>
      <c r="AX60" s="580"/>
      <c r="AY60" s="580"/>
      <c r="AZ60" s="270"/>
      <c r="BA60" s="270"/>
      <c r="BB60" s="270"/>
      <c r="BC60" s="270"/>
      <c r="BD60" s="270"/>
      <c r="BE60" s="157"/>
      <c r="BF60" s="157"/>
      <c r="BG60" s="157"/>
      <c r="BH60" s="157"/>
      <c r="BI60" s="157"/>
      <c r="BJ60" s="157"/>
      <c r="BK60" s="157"/>
      <c r="BL60" s="157"/>
      <c r="BM60" s="157"/>
      <c r="BN60" s="157"/>
      <c r="BO60" s="157"/>
      <c r="BP60" s="157"/>
      <c r="BQ60" s="157"/>
      <c r="BR60" s="157"/>
      <c r="BS60" s="157"/>
      <c r="BT60" s="157"/>
      <c r="BU60" s="157"/>
      <c r="BV60" s="157"/>
      <c r="BW60" s="157"/>
      <c r="BX60" s="157"/>
      <c r="BY60" s="157"/>
      <c r="BZ60" s="157"/>
      <c r="CA60" s="157"/>
      <c r="CB60" s="157"/>
      <c r="CC60" s="157"/>
      <c r="CD60" s="157"/>
      <c r="CE60" s="157"/>
      <c r="CF60" s="157"/>
    </row>
    <row r="61" spans="1:84" s="21" customFormat="1" ht="20.100000000000001" customHeight="1" thickBot="1">
      <c r="A61" s="157"/>
      <c r="B61" s="268" t="s">
        <v>183</v>
      </c>
      <c r="C61" s="250"/>
      <c r="D61" s="250"/>
      <c r="E61" s="250"/>
      <c r="F61" s="250"/>
      <c r="G61" s="250"/>
      <c r="H61" s="250"/>
      <c r="I61" s="250"/>
      <c r="J61" s="250"/>
      <c r="K61" s="250"/>
      <c r="L61" s="250"/>
      <c r="M61" s="250"/>
      <c r="N61" s="250"/>
      <c r="O61" s="250"/>
      <c r="P61" s="250"/>
      <c r="Q61" s="250"/>
      <c r="R61" s="250"/>
      <c r="S61" s="268"/>
      <c r="T61" s="268"/>
      <c r="U61" s="268"/>
      <c r="V61" s="268"/>
      <c r="W61" s="282"/>
      <c r="X61" s="283"/>
      <c r="Y61" s="183"/>
      <c r="Z61" s="179"/>
      <c r="AA61" s="268"/>
      <c r="AB61" s="157"/>
      <c r="AC61" s="157"/>
      <c r="AD61" s="157"/>
      <c r="AE61" s="157"/>
      <c r="AF61" s="157"/>
      <c r="AG61" s="203" t="s">
        <v>575</v>
      </c>
      <c r="AH61" s="157"/>
      <c r="AI61" s="166"/>
      <c r="AJ61" s="250"/>
      <c r="AK61" s="250"/>
      <c r="AL61" s="250"/>
      <c r="AM61" s="250"/>
      <c r="AN61" s="250"/>
      <c r="AO61" s="250"/>
      <c r="AP61" s="250"/>
      <c r="AQ61" s="250"/>
      <c r="AR61" s="250"/>
      <c r="AS61" s="238"/>
      <c r="AT61" s="238"/>
      <c r="AU61" s="157"/>
      <c r="AV61" s="581"/>
      <c r="AW61" s="581"/>
      <c r="AX61" s="581"/>
      <c r="AY61" s="581"/>
      <c r="AZ61" s="250"/>
      <c r="BA61" s="250"/>
      <c r="BB61" s="238"/>
      <c r="BC61" s="159"/>
      <c r="BD61" s="159"/>
      <c r="BE61" s="157"/>
      <c r="BF61" s="157"/>
      <c r="BG61" s="157"/>
      <c r="BH61" s="157"/>
      <c r="BI61" s="157"/>
      <c r="BJ61" s="157"/>
      <c r="BK61" s="157"/>
      <c r="BL61" s="157"/>
      <c r="BM61" s="157"/>
      <c r="BN61" s="157"/>
      <c r="BO61" s="157"/>
      <c r="BP61" s="157"/>
      <c r="BQ61" s="157"/>
      <c r="BR61" s="157"/>
      <c r="BS61" s="157"/>
      <c r="BT61" s="157"/>
      <c r="BU61" s="157"/>
      <c r="BV61" s="157"/>
      <c r="BW61" s="157"/>
      <c r="BX61" s="157"/>
      <c r="BY61" s="157"/>
      <c r="BZ61" s="157"/>
      <c r="CA61" s="157"/>
      <c r="CB61" s="157"/>
      <c r="CC61" s="157"/>
      <c r="CD61" s="157"/>
      <c r="CE61" s="157"/>
      <c r="CF61" s="157"/>
    </row>
    <row r="62" spans="1:84" s="21" customFormat="1" ht="20.100000000000001" customHeight="1" thickTop="1">
      <c r="A62" s="157"/>
      <c r="B62" s="268" t="s">
        <v>632</v>
      </c>
      <c r="C62" s="250"/>
      <c r="D62" s="250"/>
      <c r="E62" s="250"/>
      <c r="F62" s="250"/>
      <c r="G62" s="250"/>
      <c r="H62" s="250"/>
      <c r="I62" s="250"/>
      <c r="J62" s="250" t="s">
        <v>633</v>
      </c>
      <c r="K62" s="250"/>
      <c r="L62" s="250"/>
      <c r="M62" s="250"/>
      <c r="N62" s="250"/>
      <c r="O62" s="250"/>
      <c r="P62" s="250"/>
      <c r="Q62" s="250"/>
      <c r="R62" s="250"/>
      <c r="S62" s="268"/>
      <c r="T62" s="268"/>
      <c r="U62" s="268"/>
      <c r="V62" s="268"/>
      <c r="W62" s="268"/>
      <c r="X62" s="268"/>
      <c r="Y62" s="183"/>
      <c r="Z62" s="166"/>
      <c r="AA62" s="526" t="s">
        <v>634</v>
      </c>
      <c r="AB62" s="252" t="s">
        <v>193</v>
      </c>
      <c r="AC62" s="253"/>
      <c r="AD62" s="186"/>
      <c r="AE62" s="254" t="s">
        <v>545</v>
      </c>
      <c r="AF62" s="255"/>
      <c r="AG62" s="256" t="s">
        <v>546</v>
      </c>
      <c r="AH62" s="157"/>
      <c r="AI62" s="166"/>
      <c r="AJ62" s="250"/>
      <c r="AK62" s="250"/>
      <c r="AL62" s="250"/>
      <c r="AM62" s="250"/>
      <c r="AN62" s="560" t="s">
        <v>635</v>
      </c>
      <c r="AO62" s="563" t="str">
        <f>IF(AG68="","",ROUND($M$59*K72*AG68,2))</f>
        <v/>
      </c>
      <c r="AP62" s="564"/>
      <c r="AQ62" s="257"/>
      <c r="AR62" s="560" t="s">
        <v>318</v>
      </c>
      <c r="AS62" s="563" t="str">
        <f>IF($AG68="","",$AK$14+AO62)</f>
        <v/>
      </c>
      <c r="AT62" s="564"/>
      <c r="AU62" s="157"/>
      <c r="AV62" s="526" t="s">
        <v>636</v>
      </c>
      <c r="AW62" s="526"/>
      <c r="AX62" s="526"/>
      <c r="AY62" s="526" t="str">
        <f>IF($F$59="","",$F$59)</f>
        <v>単相3線式100/200V</v>
      </c>
      <c r="AZ62" s="526"/>
      <c r="BA62" s="526"/>
      <c r="BB62" s="556" t="str">
        <f>IF(AS62="","",IF(AY62=$CC$11,107+AS62,IF(AY62=$CC$12,107+AS62,IF(AY62=$CC$13,214+AS62,IF(AY62=$CC$14,214+AS62,"")))))</f>
        <v/>
      </c>
      <c r="BC62" s="556"/>
      <c r="BD62" s="556"/>
      <c r="BE62" s="157"/>
      <c r="BF62" s="157"/>
      <c r="BG62" s="157"/>
      <c r="BH62" s="157"/>
      <c r="BI62" s="157"/>
      <c r="BJ62" s="157"/>
      <c r="BK62" s="157"/>
      <c r="BL62" s="157"/>
      <c r="BM62" s="157"/>
      <c r="BN62" s="157"/>
      <c r="BO62" s="157"/>
      <c r="BP62" s="157"/>
      <c r="BQ62" s="157"/>
      <c r="BR62" s="157"/>
      <c r="BS62" s="157"/>
      <c r="BT62" s="157"/>
      <c r="BU62" s="157"/>
      <c r="BV62" s="157"/>
      <c r="BW62" s="157"/>
      <c r="BX62" s="157"/>
      <c r="BY62" s="157"/>
      <c r="BZ62" s="157"/>
      <c r="CA62" s="157"/>
      <c r="CB62" s="157"/>
      <c r="CC62" s="157"/>
      <c r="CD62" s="157"/>
      <c r="CE62" s="157"/>
      <c r="CF62" s="157"/>
    </row>
    <row r="63" spans="1:84" s="21" customFormat="1" ht="20.100000000000001" customHeight="1">
      <c r="A63" s="157"/>
      <c r="B63" s="268" t="s">
        <v>240</v>
      </c>
      <c r="C63" s="268"/>
      <c r="D63" s="268"/>
      <c r="E63" s="268"/>
      <c r="F63" s="268"/>
      <c r="G63" s="268"/>
      <c r="H63" s="268"/>
      <c r="I63" s="250"/>
      <c r="J63" s="268" t="s">
        <v>637</v>
      </c>
      <c r="K63" s="250"/>
      <c r="L63" s="250"/>
      <c r="M63" s="250"/>
      <c r="N63" s="250"/>
      <c r="O63" s="250"/>
      <c r="P63" s="250"/>
      <c r="Q63" s="250"/>
      <c r="R63" s="250"/>
      <c r="S63" s="268"/>
      <c r="T63" s="266"/>
      <c r="U63" s="266"/>
      <c r="V63" s="284"/>
      <c r="W63" s="282"/>
      <c r="X63" s="263"/>
      <c r="Y63" s="198"/>
      <c r="Z63" s="166"/>
      <c r="AA63" s="527"/>
      <c r="AB63" s="529" t="s">
        <v>196</v>
      </c>
      <c r="AC63" s="530"/>
      <c r="AD63" s="193"/>
      <c r="AE63" s="299"/>
      <c r="AF63" s="179"/>
      <c r="AG63" s="300"/>
      <c r="AH63" s="157"/>
      <c r="AI63" s="166"/>
      <c r="AJ63" s="250"/>
      <c r="AK63" s="250"/>
      <c r="AL63" s="250"/>
      <c r="AM63" s="250"/>
      <c r="AN63" s="561"/>
      <c r="AO63" s="565"/>
      <c r="AP63" s="566"/>
      <c r="AQ63" s="257"/>
      <c r="AR63" s="561"/>
      <c r="AS63" s="565"/>
      <c r="AT63" s="566"/>
      <c r="AU63" s="157"/>
      <c r="AV63" s="527"/>
      <c r="AW63" s="527"/>
      <c r="AX63" s="527"/>
      <c r="AY63" s="527"/>
      <c r="AZ63" s="527"/>
      <c r="BA63" s="527"/>
      <c r="BB63" s="557"/>
      <c r="BC63" s="557"/>
      <c r="BD63" s="557"/>
      <c r="BE63" s="157"/>
      <c r="BF63" s="157"/>
      <c r="BG63" s="157"/>
      <c r="BH63" s="157"/>
      <c r="BI63" s="157"/>
      <c r="BJ63" s="157"/>
      <c r="BK63" s="157"/>
      <c r="BL63" s="157"/>
      <c r="BM63" s="157"/>
      <c r="BN63" s="157"/>
      <c r="BO63" s="157"/>
      <c r="BP63" s="157"/>
      <c r="BQ63" s="157"/>
      <c r="BR63" s="157"/>
      <c r="BS63" s="157"/>
      <c r="BT63" s="157"/>
      <c r="BU63" s="157"/>
      <c r="BV63" s="157"/>
      <c r="BW63" s="157"/>
      <c r="BX63" s="157"/>
      <c r="BY63" s="157"/>
      <c r="BZ63" s="157"/>
      <c r="CA63" s="157"/>
      <c r="CB63" s="157"/>
      <c r="CC63" s="157"/>
      <c r="CD63" s="157"/>
      <c r="CE63" s="157"/>
      <c r="CF63" s="157"/>
    </row>
    <row r="64" spans="1:84" s="21" customFormat="1" ht="20.100000000000001" customHeight="1" thickBot="1">
      <c r="A64" s="157"/>
      <c r="B64" s="268" t="s">
        <v>638</v>
      </c>
      <c r="C64" s="268"/>
      <c r="D64" s="268"/>
      <c r="E64" s="268"/>
      <c r="F64" s="268"/>
      <c r="G64" s="268"/>
      <c r="H64" s="268"/>
      <c r="I64" s="250"/>
      <c r="J64" s="268" t="s">
        <v>639</v>
      </c>
      <c r="K64" s="250"/>
      <c r="L64" s="250"/>
      <c r="M64" s="250"/>
      <c r="N64" s="250"/>
      <c r="O64" s="250"/>
      <c r="P64" s="250"/>
      <c r="Q64" s="250"/>
      <c r="R64" s="250"/>
      <c r="S64" s="268"/>
      <c r="T64" s="268"/>
      <c r="U64" s="268"/>
      <c r="V64" s="268"/>
      <c r="W64" s="282"/>
      <c r="X64" s="268"/>
      <c r="Y64" s="183"/>
      <c r="Z64" s="166"/>
      <c r="AA64" s="527"/>
      <c r="AB64" s="558" t="s">
        <v>556</v>
      </c>
      <c r="AC64" s="559"/>
      <c r="AD64" s="196" t="s">
        <v>557</v>
      </c>
      <c r="AE64" s="260" t="str">
        <f>IF(AE63="","",VLOOKUP(AE63,$U$27:$V$40,2,FALSE))</f>
        <v/>
      </c>
      <c r="AF64" s="196" t="s">
        <v>558</v>
      </c>
      <c r="AG64" s="259" t="str">
        <f>IF(AG63="","",VLOOKUP(AG63,$U$27:$V$40,2,FALSE))</f>
        <v/>
      </c>
      <c r="AH64" s="157"/>
      <c r="AI64" s="166"/>
      <c r="AJ64" s="250"/>
      <c r="AK64" s="250"/>
      <c r="AL64" s="250"/>
      <c r="AM64" s="250"/>
      <c r="AN64" s="561"/>
      <c r="AO64" s="565"/>
      <c r="AP64" s="566"/>
      <c r="AQ64" s="257"/>
      <c r="AR64" s="561"/>
      <c r="AS64" s="565"/>
      <c r="AT64" s="566"/>
      <c r="AU64" s="157"/>
      <c r="AV64" s="528"/>
      <c r="AW64" s="528"/>
      <c r="AX64" s="528"/>
      <c r="AY64" s="528"/>
      <c r="AZ64" s="528"/>
      <c r="BA64" s="528"/>
      <c r="BB64" s="557"/>
      <c r="BC64" s="557"/>
      <c r="BD64" s="557"/>
      <c r="BE64" s="157"/>
      <c r="BF64" s="157"/>
      <c r="BG64" s="157"/>
      <c r="BH64" s="157"/>
      <c r="BI64" s="157"/>
      <c r="BJ64" s="157"/>
      <c r="BK64" s="157"/>
      <c r="BL64" s="157"/>
      <c r="BM64" s="157"/>
      <c r="BN64" s="157"/>
      <c r="BO64" s="157"/>
      <c r="BP64" s="157"/>
      <c r="BQ64" s="157"/>
      <c r="BR64" s="157"/>
      <c r="BS64" s="157"/>
      <c r="BT64" s="157"/>
      <c r="BU64" s="157"/>
      <c r="BV64" s="157"/>
      <c r="BW64" s="157"/>
      <c r="BX64" s="157"/>
      <c r="BY64" s="157"/>
      <c r="BZ64" s="157"/>
      <c r="CA64" s="157"/>
      <c r="CB64" s="157"/>
      <c r="CC64" s="157"/>
      <c r="CD64" s="157"/>
      <c r="CE64" s="157"/>
      <c r="CF64" s="157"/>
    </row>
    <row r="65" spans="1:90" s="21" customFormat="1" ht="20.100000000000001" customHeight="1">
      <c r="A65" s="157"/>
      <c r="B65" s="157"/>
      <c r="C65" s="157"/>
      <c r="D65" s="157"/>
      <c r="E65" s="157"/>
      <c r="F65" s="157"/>
      <c r="G65" s="157"/>
      <c r="H65" s="157"/>
      <c r="I65" s="157"/>
      <c r="J65" s="157"/>
      <c r="K65" s="157"/>
      <c r="L65" s="157"/>
      <c r="M65" s="157"/>
      <c r="N65" s="157"/>
      <c r="O65" s="157"/>
      <c r="P65" s="157"/>
      <c r="Q65" s="157"/>
      <c r="R65" s="157"/>
      <c r="S65" s="166"/>
      <c r="T65" s="243"/>
      <c r="U65" s="243"/>
      <c r="V65" s="194"/>
      <c r="W65" s="195"/>
      <c r="X65" s="196"/>
      <c r="Y65" s="285"/>
      <c r="Z65" s="166"/>
      <c r="AA65" s="527"/>
      <c r="AB65" s="529" t="s">
        <v>199</v>
      </c>
      <c r="AC65" s="530"/>
      <c r="AD65" s="196" t="s">
        <v>562</v>
      </c>
      <c r="AE65" s="301"/>
      <c r="AF65" s="196" t="s">
        <v>563</v>
      </c>
      <c r="AG65" s="302"/>
      <c r="AH65" s="157"/>
      <c r="AI65" s="166"/>
      <c r="AJ65" s="250"/>
      <c r="AK65" s="250"/>
      <c r="AL65" s="250"/>
      <c r="AM65" s="250"/>
      <c r="AN65" s="561"/>
      <c r="AO65" s="565"/>
      <c r="AP65" s="566"/>
      <c r="AQ65" s="261"/>
      <c r="AR65" s="561"/>
      <c r="AS65" s="565"/>
      <c r="AT65" s="566"/>
      <c r="AU65" s="157"/>
      <c r="AV65" s="531" t="s">
        <v>241</v>
      </c>
      <c r="AW65" s="532"/>
      <c r="AX65" s="532"/>
      <c r="AY65" s="537"/>
      <c r="AZ65" s="538"/>
      <c r="BA65" s="539"/>
      <c r="BB65" s="584" t="s">
        <v>226</v>
      </c>
      <c r="BC65" s="546"/>
      <c r="BD65" s="547"/>
      <c r="BE65" s="157"/>
      <c r="BF65" s="157"/>
      <c r="BG65" s="157"/>
      <c r="BH65" s="157"/>
      <c r="BI65" s="157"/>
      <c r="BJ65" s="157"/>
      <c r="BK65" s="157"/>
      <c r="BL65" s="157"/>
      <c r="BM65" s="157"/>
      <c r="BN65" s="157"/>
      <c r="BO65" s="157"/>
      <c r="BP65" s="157"/>
      <c r="BQ65" s="157"/>
      <c r="BR65" s="157"/>
      <c r="BS65" s="157"/>
      <c r="BT65" s="157"/>
      <c r="BU65" s="157"/>
      <c r="BV65" s="157"/>
      <c r="BW65" s="157"/>
      <c r="BX65" s="157"/>
      <c r="BY65" s="157"/>
      <c r="BZ65" s="157"/>
      <c r="CA65" s="157"/>
      <c r="CB65" s="157"/>
      <c r="CC65" s="157"/>
      <c r="CD65" s="157"/>
      <c r="CE65" s="157"/>
      <c r="CF65" s="157"/>
      <c r="CJ65" s="23"/>
      <c r="CL65" s="22"/>
    </row>
    <row r="66" spans="1:90" s="21" customFormat="1" ht="20.100000000000001" customHeight="1">
      <c r="A66" s="157"/>
      <c r="B66" s="268"/>
      <c r="C66" s="591" t="s">
        <v>329</v>
      </c>
      <c r="D66" s="592"/>
      <c r="E66" s="593"/>
      <c r="F66" s="303"/>
      <c r="G66" s="286" t="s">
        <v>530</v>
      </c>
      <c r="H66" s="268"/>
      <c r="I66" s="157"/>
      <c r="J66" s="240" t="s">
        <v>242</v>
      </c>
      <c r="K66" s="278" t="str">
        <f>IF(F66="","",IF($F$59=$CC$11,ROUND(F66*1000/105,1),IF($F$59=$CC$12,ROUND(F66*1000/210,1),IF($F$59=$CC$13,ROUND(F66*1000/210,1),IF($F$59=$CC$14,ROUND(F66*1000/SQRT(3)/210,1),0)))))</f>
        <v/>
      </c>
      <c r="L66" s="250" t="s">
        <v>640</v>
      </c>
      <c r="M66" s="250"/>
      <c r="N66" s="250"/>
      <c r="O66" s="250"/>
      <c r="P66" s="157"/>
      <c r="Q66" s="157"/>
      <c r="R66" s="157"/>
      <c r="S66" s="166"/>
      <c r="T66" s="166"/>
      <c r="U66" s="166"/>
      <c r="V66" s="199"/>
      <c r="W66" s="183"/>
      <c r="X66" s="200"/>
      <c r="Y66" s="183"/>
      <c r="Z66" s="166"/>
      <c r="AA66" s="527"/>
      <c r="AB66" s="262" t="s">
        <v>202</v>
      </c>
      <c r="AC66" s="263"/>
      <c r="AD66" s="196" t="s">
        <v>585</v>
      </c>
      <c r="AE66" s="264" t="str">
        <f>IF(AE63="","",ROUND(AE64*(AE65/1000),3))</f>
        <v/>
      </c>
      <c r="AF66" s="196" t="s">
        <v>566</v>
      </c>
      <c r="AG66" s="265" t="str">
        <f>IF(AG63="","",ROUND(AG64*(AG65/1000),3))</f>
        <v/>
      </c>
      <c r="AH66" s="157"/>
      <c r="AI66" s="166"/>
      <c r="AJ66" s="250"/>
      <c r="AK66" s="250"/>
      <c r="AL66" s="250"/>
      <c r="AM66" s="250"/>
      <c r="AN66" s="561"/>
      <c r="AO66" s="565"/>
      <c r="AP66" s="566"/>
      <c r="AQ66" s="261"/>
      <c r="AR66" s="561"/>
      <c r="AS66" s="565"/>
      <c r="AT66" s="566"/>
      <c r="AU66" s="157"/>
      <c r="AV66" s="533"/>
      <c r="AW66" s="534"/>
      <c r="AX66" s="534"/>
      <c r="AY66" s="540"/>
      <c r="AZ66" s="541"/>
      <c r="BA66" s="542"/>
      <c r="BB66" s="571"/>
      <c r="BC66" s="572"/>
      <c r="BD66" s="573"/>
      <c r="BE66" s="157"/>
      <c r="BF66" s="157"/>
      <c r="BG66" s="157"/>
      <c r="BH66" s="157"/>
      <c r="BI66" s="157"/>
      <c r="BJ66" s="157"/>
      <c r="BK66" s="157"/>
      <c r="BL66" s="157"/>
      <c r="BM66" s="157"/>
      <c r="BN66" s="157"/>
      <c r="BO66" s="157"/>
      <c r="BP66" s="157"/>
      <c r="BQ66" s="157"/>
      <c r="BR66" s="157"/>
      <c r="BS66" s="157"/>
      <c r="BT66" s="157"/>
      <c r="BU66" s="157"/>
      <c r="BV66" s="157"/>
      <c r="BW66" s="157"/>
      <c r="BX66" s="157"/>
      <c r="BY66" s="157"/>
      <c r="BZ66" s="157"/>
      <c r="CA66" s="157"/>
      <c r="CB66" s="157"/>
      <c r="CC66" s="157"/>
      <c r="CD66" s="157"/>
      <c r="CE66" s="157"/>
      <c r="CF66" s="157"/>
    </row>
    <row r="67" spans="1:90" s="21" customFormat="1" ht="20.100000000000001" customHeight="1" thickBot="1">
      <c r="A67" s="157"/>
      <c r="B67" s="268"/>
      <c r="C67" s="591" t="s">
        <v>330</v>
      </c>
      <c r="D67" s="592"/>
      <c r="E67" s="593"/>
      <c r="F67" s="303"/>
      <c r="G67" s="286" t="s">
        <v>641</v>
      </c>
      <c r="H67" s="268"/>
      <c r="I67" s="157"/>
      <c r="J67" s="240" t="s">
        <v>243</v>
      </c>
      <c r="K67" s="278" t="str">
        <f t="shared" ref="K67:K75" si="0">IF(F67="","",IF($F$59=$CC$11,ROUND(F67*1000/105,1),IF($F$59=$CC$12,ROUND(F67*1000/210,1),IF($F$59=$CC$13,ROUND(F67*1000/210,1),IF($F$59=$CC$14,ROUND(F67*1000/SQRT(3)/210,1),0)))))</f>
        <v/>
      </c>
      <c r="L67" s="250" t="s">
        <v>642</v>
      </c>
      <c r="M67" s="250"/>
      <c r="N67" s="250"/>
      <c r="O67" s="250"/>
      <c r="P67" s="157"/>
      <c r="Q67" s="157"/>
      <c r="R67" s="157"/>
      <c r="S67" s="166"/>
      <c r="T67" s="243"/>
      <c r="U67" s="243"/>
      <c r="V67" s="194"/>
      <c r="W67" s="285"/>
      <c r="X67" s="196"/>
      <c r="Y67" s="201"/>
      <c r="Z67" s="166"/>
      <c r="AA67" s="528"/>
      <c r="AB67" s="188"/>
      <c r="AC67" s="179"/>
      <c r="AD67" s="179"/>
      <c r="AE67" s="203" t="s">
        <v>569</v>
      </c>
      <c r="AF67" s="180"/>
      <c r="AG67" s="204" t="s">
        <v>570</v>
      </c>
      <c r="AH67" s="157"/>
      <c r="AI67" s="166"/>
      <c r="AJ67" s="250"/>
      <c r="AK67" s="250"/>
      <c r="AL67" s="250"/>
      <c r="AM67" s="250"/>
      <c r="AN67" s="562"/>
      <c r="AO67" s="567"/>
      <c r="AP67" s="568"/>
      <c r="AQ67" s="261"/>
      <c r="AR67" s="562"/>
      <c r="AS67" s="567"/>
      <c r="AT67" s="568"/>
      <c r="AU67" s="157"/>
      <c r="AV67" s="535"/>
      <c r="AW67" s="536"/>
      <c r="AX67" s="536"/>
      <c r="AY67" s="543"/>
      <c r="AZ67" s="544"/>
      <c r="BA67" s="545"/>
      <c r="BB67" s="574"/>
      <c r="BC67" s="575"/>
      <c r="BD67" s="576"/>
      <c r="BE67" s="157"/>
      <c r="BF67" s="157"/>
      <c r="BG67" s="157"/>
      <c r="BH67" s="157"/>
      <c r="BI67" s="157"/>
      <c r="BJ67" s="157"/>
      <c r="BK67" s="157"/>
      <c r="BL67" s="157"/>
      <c r="BM67" s="157"/>
      <c r="BN67" s="157"/>
      <c r="BO67" s="157"/>
      <c r="BP67" s="157"/>
      <c r="BQ67" s="157"/>
      <c r="BR67" s="157"/>
      <c r="BS67" s="157"/>
      <c r="BT67" s="157"/>
      <c r="BU67" s="157"/>
      <c r="BV67" s="157"/>
      <c r="BW67" s="157"/>
      <c r="BX67" s="157"/>
      <c r="BY67" s="157"/>
      <c r="BZ67" s="157"/>
      <c r="CA67" s="157"/>
      <c r="CB67" s="157"/>
      <c r="CC67" s="157"/>
      <c r="CD67" s="157"/>
      <c r="CE67" s="157"/>
      <c r="CF67" s="157"/>
    </row>
    <row r="68" spans="1:90" s="21" customFormat="1" ht="20.100000000000001" customHeight="1" thickTop="1">
      <c r="A68" s="157"/>
      <c r="B68" s="268"/>
      <c r="C68" s="591" t="s">
        <v>331</v>
      </c>
      <c r="D68" s="592"/>
      <c r="E68" s="593"/>
      <c r="F68" s="303"/>
      <c r="G68" s="286" t="s">
        <v>641</v>
      </c>
      <c r="H68" s="268"/>
      <c r="I68" s="157"/>
      <c r="J68" s="240" t="s">
        <v>244</v>
      </c>
      <c r="K68" s="278" t="str">
        <f t="shared" si="0"/>
        <v/>
      </c>
      <c r="L68" s="250" t="s">
        <v>643</v>
      </c>
      <c r="M68" s="250"/>
      <c r="N68" s="250"/>
      <c r="O68" s="250"/>
      <c r="P68" s="157"/>
      <c r="Q68" s="157"/>
      <c r="R68" s="157"/>
      <c r="S68" s="166"/>
      <c r="T68" s="243"/>
      <c r="U68" s="243"/>
      <c r="V68" s="194"/>
      <c r="W68" s="285"/>
      <c r="X68" s="196"/>
      <c r="Y68" s="201"/>
      <c r="Z68" s="166"/>
      <c r="AA68" s="263"/>
      <c r="AB68" s="552" t="s">
        <v>245</v>
      </c>
      <c r="AC68" s="552"/>
      <c r="AD68" s="552"/>
      <c r="AE68" s="552"/>
      <c r="AF68" s="553"/>
      <c r="AG68" s="267" t="str">
        <f>IF(AG66="",AE66,AE66+AG66)</f>
        <v/>
      </c>
      <c r="AH68" s="250" t="s">
        <v>644</v>
      </c>
      <c r="AI68" s="166"/>
      <c r="AJ68" s="250"/>
      <c r="AK68" s="250"/>
      <c r="AL68" s="250"/>
      <c r="AM68" s="250"/>
      <c r="AN68" s="261"/>
      <c r="AO68" s="257"/>
      <c r="AP68" s="257"/>
      <c r="AQ68" s="250"/>
      <c r="AR68" s="261"/>
      <c r="AS68" s="269"/>
      <c r="AT68" s="269"/>
      <c r="AU68" s="157"/>
      <c r="AV68" s="579"/>
      <c r="AW68" s="580"/>
      <c r="AX68" s="580"/>
      <c r="AY68" s="580"/>
      <c r="AZ68" s="270"/>
      <c r="BA68" s="270"/>
      <c r="BB68" s="270"/>
      <c r="BC68" s="270"/>
      <c r="BD68" s="270"/>
      <c r="BE68" s="157"/>
      <c r="BF68" s="157"/>
      <c r="BG68" s="157"/>
      <c r="BH68" s="157"/>
      <c r="BI68" s="157"/>
      <c r="BJ68" s="157"/>
      <c r="BK68" s="157"/>
      <c r="BL68" s="157"/>
      <c r="BM68" s="157"/>
      <c r="BN68" s="157"/>
      <c r="BO68" s="157"/>
      <c r="BP68" s="157"/>
      <c r="BQ68" s="157"/>
      <c r="BR68" s="157"/>
      <c r="BS68" s="157"/>
      <c r="BT68" s="157"/>
      <c r="BU68" s="157"/>
      <c r="BV68" s="157"/>
      <c r="BW68" s="157"/>
      <c r="BX68" s="157"/>
      <c r="BY68" s="157"/>
      <c r="BZ68" s="157"/>
      <c r="CA68" s="157"/>
      <c r="CB68" s="157"/>
      <c r="CC68" s="157"/>
      <c r="CD68" s="157"/>
      <c r="CE68" s="157"/>
      <c r="CF68" s="157"/>
    </row>
    <row r="69" spans="1:90" s="21" customFormat="1" ht="20.100000000000001" customHeight="1" thickBot="1">
      <c r="A69" s="157"/>
      <c r="B69" s="268"/>
      <c r="C69" s="591" t="s">
        <v>332</v>
      </c>
      <c r="D69" s="592"/>
      <c r="E69" s="593"/>
      <c r="F69" s="303"/>
      <c r="G69" s="286" t="s">
        <v>641</v>
      </c>
      <c r="H69" s="268"/>
      <c r="I69" s="157"/>
      <c r="J69" s="240" t="s">
        <v>246</v>
      </c>
      <c r="K69" s="278" t="str">
        <f t="shared" si="0"/>
        <v/>
      </c>
      <c r="L69" s="250" t="s">
        <v>645</v>
      </c>
      <c r="M69" s="250"/>
      <c r="N69" s="250"/>
      <c r="O69" s="250"/>
      <c r="P69" s="157"/>
      <c r="Q69" s="157"/>
      <c r="R69" s="157"/>
      <c r="S69" s="166"/>
      <c r="T69" s="166"/>
      <c r="U69" s="166"/>
      <c r="V69" s="199"/>
      <c r="W69" s="183"/>
      <c r="X69" s="200"/>
      <c r="Y69" s="203"/>
      <c r="Z69" s="166"/>
      <c r="AA69" s="268"/>
      <c r="AB69" s="157"/>
      <c r="AC69" s="157"/>
      <c r="AD69" s="157"/>
      <c r="AE69" s="157"/>
      <c r="AF69" s="157"/>
      <c r="AG69" s="203" t="s">
        <v>210</v>
      </c>
      <c r="AH69" s="157"/>
      <c r="AI69" s="166"/>
      <c r="AJ69" s="250"/>
      <c r="AK69" s="250"/>
      <c r="AL69" s="250"/>
      <c r="AM69" s="250"/>
      <c r="AN69" s="250"/>
      <c r="AO69" s="250"/>
      <c r="AP69" s="250"/>
      <c r="AQ69" s="250"/>
      <c r="AR69" s="250"/>
      <c r="AS69" s="238"/>
      <c r="AT69" s="238"/>
      <c r="AU69" s="157"/>
      <c r="AV69" s="581"/>
      <c r="AW69" s="581"/>
      <c r="AX69" s="581"/>
      <c r="AY69" s="581"/>
      <c r="AZ69" s="250"/>
      <c r="BA69" s="250"/>
      <c r="BB69" s="238"/>
      <c r="BC69" s="159"/>
      <c r="BD69" s="159"/>
      <c r="BE69" s="157"/>
      <c r="BF69" s="157"/>
      <c r="BG69" s="157"/>
      <c r="BH69" s="157"/>
      <c r="BI69" s="157"/>
      <c r="BJ69" s="157"/>
      <c r="BK69" s="157"/>
      <c r="BL69" s="157"/>
      <c r="BM69" s="157"/>
      <c r="BN69" s="157"/>
      <c r="BO69" s="157"/>
      <c r="BP69" s="157"/>
      <c r="BQ69" s="157"/>
      <c r="BR69" s="157"/>
      <c r="BS69" s="157"/>
      <c r="BT69" s="157"/>
      <c r="BU69" s="157"/>
      <c r="BV69" s="157"/>
      <c r="BW69" s="157"/>
      <c r="BX69" s="157"/>
      <c r="BY69" s="157"/>
      <c r="BZ69" s="157"/>
      <c r="CA69" s="157"/>
      <c r="CB69" s="157"/>
      <c r="CC69" s="157"/>
      <c r="CD69" s="157"/>
      <c r="CE69" s="157"/>
      <c r="CF69" s="157"/>
    </row>
    <row r="70" spans="1:90" s="21" customFormat="1" ht="20.100000000000001" customHeight="1" thickTop="1">
      <c r="A70" s="157"/>
      <c r="B70" s="268"/>
      <c r="C70" s="591" t="s">
        <v>333</v>
      </c>
      <c r="D70" s="592"/>
      <c r="E70" s="593"/>
      <c r="F70" s="303"/>
      <c r="G70" s="286" t="s">
        <v>641</v>
      </c>
      <c r="H70" s="268"/>
      <c r="I70" s="157"/>
      <c r="J70" s="240" t="s">
        <v>247</v>
      </c>
      <c r="K70" s="278" t="str">
        <f t="shared" si="0"/>
        <v/>
      </c>
      <c r="L70" s="250" t="s">
        <v>646</v>
      </c>
      <c r="M70" s="250"/>
      <c r="N70" s="250"/>
      <c r="O70" s="250"/>
      <c r="P70" s="157"/>
      <c r="Q70" s="157"/>
      <c r="R70" s="157"/>
      <c r="S70" s="166"/>
      <c r="T70" s="166"/>
      <c r="U70" s="179"/>
      <c r="V70" s="194"/>
      <c r="W70" s="201"/>
      <c r="X70" s="196"/>
      <c r="Y70" s="166"/>
      <c r="Z70" s="166"/>
      <c r="AA70" s="526" t="s">
        <v>529</v>
      </c>
      <c r="AB70" s="252" t="s">
        <v>193</v>
      </c>
      <c r="AC70" s="253"/>
      <c r="AD70" s="186"/>
      <c r="AE70" s="254" t="s">
        <v>545</v>
      </c>
      <c r="AF70" s="255"/>
      <c r="AG70" s="256" t="s">
        <v>546</v>
      </c>
      <c r="AH70" s="157"/>
      <c r="AI70" s="166"/>
      <c r="AJ70" s="250"/>
      <c r="AK70" s="250"/>
      <c r="AL70" s="250"/>
      <c r="AM70" s="250"/>
      <c r="AN70" s="560" t="s">
        <v>647</v>
      </c>
      <c r="AO70" s="563" t="str">
        <f>IF(AG76="","",ROUND($M$59*K73*AG76,2))</f>
        <v/>
      </c>
      <c r="AP70" s="564"/>
      <c r="AQ70" s="257"/>
      <c r="AR70" s="560" t="s">
        <v>648</v>
      </c>
      <c r="AS70" s="563" t="str">
        <f>IF($AG76="","",$AK$14+AO70)</f>
        <v/>
      </c>
      <c r="AT70" s="564"/>
      <c r="AU70" s="157"/>
      <c r="AV70" s="526" t="s">
        <v>649</v>
      </c>
      <c r="AW70" s="526"/>
      <c r="AX70" s="526"/>
      <c r="AY70" s="526" t="str">
        <f>IF($F$59="","",$F$59)</f>
        <v>単相3線式100/200V</v>
      </c>
      <c r="AZ70" s="526"/>
      <c r="BA70" s="526"/>
      <c r="BB70" s="556" t="str">
        <f>IF(AS70="","",IF(AY70=$CC$11,107+AS70,IF(AY70=$CC$12,107+AS70,IF(AY70=$CC$13,214+AS70,IF(AY70=$CC$14,214+AS70,"")))))</f>
        <v/>
      </c>
      <c r="BC70" s="556"/>
      <c r="BD70" s="556"/>
      <c r="BE70" s="157"/>
      <c r="BF70" s="157"/>
      <c r="BG70" s="157"/>
      <c r="BH70" s="157"/>
      <c r="BI70" s="157"/>
      <c r="BJ70" s="157"/>
      <c r="BK70" s="157"/>
      <c r="BL70" s="157"/>
      <c r="BM70" s="157"/>
      <c r="BN70" s="157"/>
      <c r="BO70" s="157"/>
      <c r="BP70" s="157"/>
      <c r="BQ70" s="157"/>
      <c r="BR70" s="157"/>
      <c r="BS70" s="157"/>
      <c r="BT70" s="157"/>
      <c r="BU70" s="157"/>
      <c r="BV70" s="157"/>
      <c r="BW70" s="157"/>
      <c r="BX70" s="157"/>
      <c r="BY70" s="157"/>
      <c r="BZ70" s="157"/>
      <c r="CA70" s="157"/>
      <c r="CB70" s="157"/>
      <c r="CC70" s="157"/>
      <c r="CD70" s="157"/>
      <c r="CE70" s="157"/>
      <c r="CF70" s="157"/>
    </row>
    <row r="71" spans="1:90" s="21" customFormat="1" ht="20.100000000000001" customHeight="1">
      <c r="A71" s="157"/>
      <c r="B71" s="268"/>
      <c r="C71" s="591" t="s">
        <v>334</v>
      </c>
      <c r="D71" s="592"/>
      <c r="E71" s="593"/>
      <c r="F71" s="303"/>
      <c r="G71" s="286" t="s">
        <v>641</v>
      </c>
      <c r="H71" s="268"/>
      <c r="I71" s="157"/>
      <c r="J71" s="240" t="s">
        <v>248</v>
      </c>
      <c r="K71" s="278" t="str">
        <f t="shared" si="0"/>
        <v/>
      </c>
      <c r="L71" s="250" t="s">
        <v>650</v>
      </c>
      <c r="M71" s="250"/>
      <c r="N71" s="250"/>
      <c r="O71" s="250"/>
      <c r="P71" s="157"/>
      <c r="Q71" s="157"/>
      <c r="R71" s="157"/>
      <c r="S71" s="166"/>
      <c r="T71" s="166"/>
      <c r="U71" s="179"/>
      <c r="V71" s="194"/>
      <c r="W71" s="201"/>
      <c r="X71" s="196"/>
      <c r="Y71" s="166"/>
      <c r="Z71" s="166"/>
      <c r="AA71" s="527"/>
      <c r="AB71" s="529" t="s">
        <v>196</v>
      </c>
      <c r="AC71" s="530"/>
      <c r="AD71" s="193"/>
      <c r="AE71" s="299"/>
      <c r="AF71" s="179"/>
      <c r="AG71" s="300"/>
      <c r="AH71" s="157"/>
      <c r="AI71" s="166"/>
      <c r="AJ71" s="250"/>
      <c r="AK71" s="250"/>
      <c r="AL71" s="250"/>
      <c r="AM71" s="250"/>
      <c r="AN71" s="561"/>
      <c r="AO71" s="565"/>
      <c r="AP71" s="566"/>
      <c r="AQ71" s="257"/>
      <c r="AR71" s="561"/>
      <c r="AS71" s="565"/>
      <c r="AT71" s="566"/>
      <c r="AU71" s="157"/>
      <c r="AV71" s="527"/>
      <c r="AW71" s="527"/>
      <c r="AX71" s="527"/>
      <c r="AY71" s="527"/>
      <c r="AZ71" s="527"/>
      <c r="BA71" s="527"/>
      <c r="BB71" s="557"/>
      <c r="BC71" s="557"/>
      <c r="BD71" s="557"/>
      <c r="BE71" s="157"/>
      <c r="BF71" s="157"/>
      <c r="BG71" s="157"/>
      <c r="BH71" s="157"/>
      <c r="BI71" s="157"/>
      <c r="BJ71" s="157"/>
      <c r="BK71" s="157"/>
      <c r="BL71" s="157"/>
      <c r="BM71" s="157"/>
      <c r="BN71" s="157"/>
      <c r="BO71" s="157"/>
      <c r="BP71" s="157"/>
      <c r="BQ71" s="157"/>
      <c r="BR71" s="157"/>
      <c r="BS71" s="157"/>
      <c r="BT71" s="157"/>
      <c r="BU71" s="157"/>
      <c r="BV71" s="157"/>
      <c r="BW71" s="157"/>
      <c r="BX71" s="157"/>
      <c r="BY71" s="157"/>
      <c r="BZ71" s="157"/>
      <c r="CA71" s="157"/>
      <c r="CB71" s="157"/>
      <c r="CC71" s="157"/>
      <c r="CD71" s="157"/>
      <c r="CE71" s="157"/>
      <c r="CF71" s="157"/>
    </row>
    <row r="72" spans="1:90" s="21" customFormat="1" ht="20.100000000000001" customHeight="1" thickBot="1">
      <c r="A72" s="157"/>
      <c r="B72" s="268"/>
      <c r="C72" s="591" t="s">
        <v>335</v>
      </c>
      <c r="D72" s="592"/>
      <c r="E72" s="593"/>
      <c r="F72" s="303"/>
      <c r="G72" s="286" t="s">
        <v>530</v>
      </c>
      <c r="H72" s="268"/>
      <c r="I72" s="157"/>
      <c r="J72" s="240" t="s">
        <v>249</v>
      </c>
      <c r="K72" s="278" t="str">
        <f t="shared" si="0"/>
        <v/>
      </c>
      <c r="L72" s="250" t="s">
        <v>651</v>
      </c>
      <c r="M72" s="250"/>
      <c r="N72" s="250"/>
      <c r="O72" s="250"/>
      <c r="P72" s="157"/>
      <c r="Q72" s="157"/>
      <c r="R72" s="157"/>
      <c r="S72" s="166"/>
      <c r="T72" s="166"/>
      <c r="U72" s="179"/>
      <c r="V72" s="180"/>
      <c r="W72" s="203"/>
      <c r="X72" s="203"/>
      <c r="Y72" s="287"/>
      <c r="Z72" s="243"/>
      <c r="AA72" s="527"/>
      <c r="AB72" s="558" t="s">
        <v>553</v>
      </c>
      <c r="AC72" s="559"/>
      <c r="AD72" s="196" t="s">
        <v>531</v>
      </c>
      <c r="AE72" s="260" t="str">
        <f>IF(AE71="","",VLOOKUP(AE71,$U$27:$V$40,2,FALSE))</f>
        <v/>
      </c>
      <c r="AF72" s="196" t="s">
        <v>558</v>
      </c>
      <c r="AG72" s="259" t="str">
        <f>IF(AG71="","",VLOOKUP(AG71,$U$27:$V$40,2,FALSE))</f>
        <v/>
      </c>
      <c r="AH72" s="157"/>
      <c r="AI72" s="166"/>
      <c r="AJ72" s="288"/>
      <c r="AK72" s="250"/>
      <c r="AL72" s="250"/>
      <c r="AM72" s="250"/>
      <c r="AN72" s="561"/>
      <c r="AO72" s="565"/>
      <c r="AP72" s="566"/>
      <c r="AQ72" s="257"/>
      <c r="AR72" s="561"/>
      <c r="AS72" s="565"/>
      <c r="AT72" s="566"/>
      <c r="AU72" s="157"/>
      <c r="AV72" s="528"/>
      <c r="AW72" s="528"/>
      <c r="AX72" s="528"/>
      <c r="AY72" s="528"/>
      <c r="AZ72" s="528"/>
      <c r="BA72" s="528"/>
      <c r="BB72" s="557"/>
      <c r="BC72" s="557"/>
      <c r="BD72" s="557"/>
      <c r="BE72" s="157"/>
      <c r="BF72" s="157"/>
      <c r="BG72" s="157"/>
      <c r="BH72" s="157"/>
      <c r="BI72" s="157"/>
      <c r="BJ72" s="157"/>
      <c r="BK72" s="157"/>
      <c r="BL72" s="157"/>
      <c r="BM72" s="157"/>
      <c r="BN72" s="157"/>
      <c r="BO72" s="157"/>
      <c r="BP72" s="157"/>
      <c r="BQ72" s="157"/>
      <c r="BR72" s="157"/>
      <c r="BS72" s="157"/>
      <c r="BT72" s="157"/>
      <c r="BU72" s="157"/>
      <c r="BV72" s="157"/>
      <c r="BW72" s="157"/>
      <c r="BX72" s="157"/>
      <c r="BY72" s="157"/>
      <c r="BZ72" s="157"/>
      <c r="CA72" s="157"/>
      <c r="CB72" s="157"/>
      <c r="CC72" s="157"/>
      <c r="CD72" s="157"/>
      <c r="CE72" s="157"/>
      <c r="CF72" s="157"/>
    </row>
    <row r="73" spans="1:90" s="21" customFormat="1" ht="20.100000000000001" customHeight="1">
      <c r="A73" s="157"/>
      <c r="B73" s="268"/>
      <c r="C73" s="591" t="s">
        <v>336</v>
      </c>
      <c r="D73" s="592"/>
      <c r="E73" s="593"/>
      <c r="F73" s="303"/>
      <c r="G73" s="286" t="s">
        <v>641</v>
      </c>
      <c r="H73" s="268"/>
      <c r="I73" s="157"/>
      <c r="J73" s="240" t="s">
        <v>250</v>
      </c>
      <c r="K73" s="278" t="str">
        <f t="shared" si="0"/>
        <v/>
      </c>
      <c r="L73" s="250" t="s">
        <v>652</v>
      </c>
      <c r="M73" s="250"/>
      <c r="N73" s="250"/>
      <c r="O73" s="250"/>
      <c r="P73" s="157"/>
      <c r="Q73" s="157"/>
      <c r="R73" s="157"/>
      <c r="S73" s="157"/>
      <c r="T73" s="157"/>
      <c r="U73" s="157"/>
      <c r="V73" s="157"/>
      <c r="W73" s="157"/>
      <c r="X73" s="157"/>
      <c r="Y73" s="157"/>
      <c r="Z73" s="243"/>
      <c r="AA73" s="527"/>
      <c r="AB73" s="529" t="s">
        <v>199</v>
      </c>
      <c r="AC73" s="530"/>
      <c r="AD73" s="196" t="s">
        <v>562</v>
      </c>
      <c r="AE73" s="301"/>
      <c r="AF73" s="196" t="s">
        <v>563</v>
      </c>
      <c r="AG73" s="302"/>
      <c r="AH73" s="157"/>
      <c r="AI73" s="166"/>
      <c r="AJ73" s="288"/>
      <c r="AK73" s="250"/>
      <c r="AL73" s="250"/>
      <c r="AM73" s="250"/>
      <c r="AN73" s="561"/>
      <c r="AO73" s="565"/>
      <c r="AP73" s="566"/>
      <c r="AQ73" s="261"/>
      <c r="AR73" s="561"/>
      <c r="AS73" s="565"/>
      <c r="AT73" s="566"/>
      <c r="AU73" s="157"/>
      <c r="AV73" s="531" t="s">
        <v>251</v>
      </c>
      <c r="AW73" s="532"/>
      <c r="AX73" s="532"/>
      <c r="AY73" s="537"/>
      <c r="AZ73" s="538"/>
      <c r="BA73" s="539"/>
      <c r="BB73" s="584" t="s">
        <v>226</v>
      </c>
      <c r="BC73" s="546"/>
      <c r="BD73" s="547"/>
      <c r="BE73" s="157"/>
      <c r="BF73" s="157"/>
      <c r="BG73" s="157"/>
      <c r="BH73" s="157"/>
      <c r="BI73" s="157"/>
      <c r="BJ73" s="157"/>
      <c r="BK73" s="157"/>
      <c r="BL73" s="157"/>
      <c r="BM73" s="157"/>
      <c r="BN73" s="157"/>
      <c r="BO73" s="157"/>
      <c r="BP73" s="157"/>
      <c r="BQ73" s="157"/>
      <c r="BR73" s="157"/>
      <c r="BS73" s="157"/>
      <c r="BT73" s="157"/>
      <c r="BU73" s="157"/>
      <c r="BV73" s="157"/>
      <c r="BW73" s="157"/>
      <c r="BX73" s="157"/>
      <c r="BY73" s="157"/>
      <c r="BZ73" s="157"/>
      <c r="CA73" s="157"/>
      <c r="CB73" s="157"/>
      <c r="CC73" s="157"/>
      <c r="CD73" s="157"/>
      <c r="CE73" s="157"/>
      <c r="CF73" s="157"/>
    </row>
    <row r="74" spans="1:90" s="21" customFormat="1" ht="20.100000000000001" customHeight="1">
      <c r="A74" s="157"/>
      <c r="B74" s="268"/>
      <c r="C74" s="591" t="s">
        <v>337</v>
      </c>
      <c r="D74" s="592"/>
      <c r="E74" s="593"/>
      <c r="F74" s="303"/>
      <c r="G74" s="286" t="s">
        <v>641</v>
      </c>
      <c r="H74" s="268"/>
      <c r="I74" s="157"/>
      <c r="J74" s="240" t="s">
        <v>252</v>
      </c>
      <c r="K74" s="278" t="str">
        <f t="shared" si="0"/>
        <v/>
      </c>
      <c r="L74" s="250" t="s">
        <v>653</v>
      </c>
      <c r="M74" s="250"/>
      <c r="N74" s="250"/>
      <c r="O74" s="250"/>
      <c r="P74" s="157"/>
      <c r="Q74" s="157"/>
      <c r="R74" s="157"/>
      <c r="S74" s="157"/>
      <c r="T74" s="157"/>
      <c r="U74" s="157"/>
      <c r="V74" s="157"/>
      <c r="W74" s="157"/>
      <c r="X74" s="157"/>
      <c r="Y74" s="157"/>
      <c r="Z74" s="243"/>
      <c r="AA74" s="527"/>
      <c r="AB74" s="262" t="s">
        <v>202</v>
      </c>
      <c r="AC74" s="263"/>
      <c r="AD74" s="196" t="s">
        <v>585</v>
      </c>
      <c r="AE74" s="264" t="str">
        <f>IF(AE71="","",ROUND(AE72*(AE73/1000),3))</f>
        <v/>
      </c>
      <c r="AF74" s="196" t="s">
        <v>566</v>
      </c>
      <c r="AG74" s="265" t="str">
        <f>IF(AG71="","",ROUND(AG72*(AG73/1000),3))</f>
        <v/>
      </c>
      <c r="AH74" s="157"/>
      <c r="AI74" s="166"/>
      <c r="AJ74" s="288"/>
      <c r="AK74" s="250"/>
      <c r="AL74" s="250"/>
      <c r="AM74" s="250"/>
      <c r="AN74" s="561"/>
      <c r="AO74" s="565"/>
      <c r="AP74" s="566"/>
      <c r="AQ74" s="261"/>
      <c r="AR74" s="561"/>
      <c r="AS74" s="565"/>
      <c r="AT74" s="566"/>
      <c r="AU74" s="157"/>
      <c r="AV74" s="533"/>
      <c r="AW74" s="534"/>
      <c r="AX74" s="534"/>
      <c r="AY74" s="540"/>
      <c r="AZ74" s="541"/>
      <c r="BA74" s="542"/>
      <c r="BB74" s="571"/>
      <c r="BC74" s="572"/>
      <c r="BD74" s="573"/>
      <c r="BE74" s="157"/>
      <c r="BF74" s="157"/>
      <c r="BG74" s="157"/>
      <c r="BH74" s="157"/>
      <c r="BI74" s="157"/>
      <c r="BJ74" s="157"/>
      <c r="BK74" s="157"/>
      <c r="BL74" s="157"/>
      <c r="BM74" s="157"/>
      <c r="BN74" s="157"/>
      <c r="BO74" s="157"/>
      <c r="BP74" s="157"/>
      <c r="BQ74" s="157"/>
      <c r="BR74" s="157"/>
      <c r="BS74" s="157"/>
      <c r="BT74" s="157"/>
      <c r="BU74" s="157"/>
      <c r="BV74" s="157"/>
      <c r="BW74" s="157"/>
      <c r="BX74" s="157"/>
      <c r="BY74" s="157"/>
      <c r="BZ74" s="157"/>
      <c r="CA74" s="157"/>
      <c r="CB74" s="157"/>
      <c r="CC74" s="157"/>
      <c r="CD74" s="157"/>
      <c r="CE74" s="157"/>
      <c r="CF74" s="157"/>
    </row>
    <row r="75" spans="1:90" s="21" customFormat="1" ht="20.100000000000001" customHeight="1" thickBot="1">
      <c r="A75" s="157"/>
      <c r="B75" s="268"/>
      <c r="C75" s="591" t="s">
        <v>338</v>
      </c>
      <c r="D75" s="592"/>
      <c r="E75" s="593"/>
      <c r="F75" s="303"/>
      <c r="G75" s="286" t="s">
        <v>641</v>
      </c>
      <c r="H75" s="268"/>
      <c r="I75" s="157"/>
      <c r="J75" s="240" t="s">
        <v>253</v>
      </c>
      <c r="K75" s="278" t="str">
        <f t="shared" si="0"/>
        <v/>
      </c>
      <c r="L75" s="250" t="s">
        <v>654</v>
      </c>
      <c r="M75" s="289"/>
      <c r="N75" s="250"/>
      <c r="O75" s="250"/>
      <c r="P75" s="157"/>
      <c r="Q75" s="157"/>
      <c r="R75" s="157"/>
      <c r="S75" s="157"/>
      <c r="T75" s="157"/>
      <c r="U75" s="157"/>
      <c r="V75" s="157"/>
      <c r="W75" s="157"/>
      <c r="X75" s="157"/>
      <c r="Y75" s="157"/>
      <c r="Z75" s="243"/>
      <c r="AA75" s="528"/>
      <c r="AB75" s="188"/>
      <c r="AC75" s="179"/>
      <c r="AD75" s="179"/>
      <c r="AE75" s="203" t="s">
        <v>569</v>
      </c>
      <c r="AF75" s="180"/>
      <c r="AG75" s="204" t="s">
        <v>570</v>
      </c>
      <c r="AH75" s="157"/>
      <c r="AI75" s="166"/>
      <c r="AJ75" s="250"/>
      <c r="AK75" s="250"/>
      <c r="AL75" s="250"/>
      <c r="AM75" s="250"/>
      <c r="AN75" s="562"/>
      <c r="AO75" s="567"/>
      <c r="AP75" s="568"/>
      <c r="AQ75" s="261"/>
      <c r="AR75" s="562"/>
      <c r="AS75" s="567"/>
      <c r="AT75" s="568"/>
      <c r="AU75" s="157"/>
      <c r="AV75" s="535"/>
      <c r="AW75" s="536"/>
      <c r="AX75" s="536"/>
      <c r="AY75" s="543"/>
      <c r="AZ75" s="544"/>
      <c r="BA75" s="545"/>
      <c r="BB75" s="574"/>
      <c r="BC75" s="575"/>
      <c r="BD75" s="576"/>
      <c r="BE75" s="157"/>
      <c r="BF75" s="157"/>
      <c r="BG75" s="157"/>
      <c r="BH75" s="157"/>
      <c r="BI75" s="157"/>
      <c r="BJ75" s="157"/>
      <c r="BK75" s="157"/>
      <c r="BL75" s="157"/>
      <c r="BM75" s="157"/>
      <c r="BN75" s="157"/>
      <c r="BO75" s="157"/>
      <c r="BP75" s="157"/>
      <c r="BQ75" s="157"/>
      <c r="BR75" s="157"/>
      <c r="BS75" s="157"/>
      <c r="BT75" s="157"/>
      <c r="BU75" s="157"/>
      <c r="BV75" s="157"/>
      <c r="BW75" s="157"/>
      <c r="BX75" s="157"/>
      <c r="BY75" s="157"/>
      <c r="BZ75" s="157"/>
      <c r="CA75" s="157"/>
      <c r="CB75" s="157"/>
      <c r="CC75" s="157"/>
      <c r="CD75" s="157"/>
      <c r="CE75" s="157"/>
      <c r="CF75" s="157"/>
    </row>
    <row r="76" spans="1:90" s="21" customFormat="1" ht="20.100000000000001" customHeight="1" thickTop="1">
      <c r="A76" s="157"/>
      <c r="B76" s="268"/>
      <c r="C76" s="250"/>
      <c r="D76" s="250"/>
      <c r="E76" s="250"/>
      <c r="F76" s="268"/>
      <c r="G76" s="268"/>
      <c r="H76" s="268"/>
      <c r="I76" s="268"/>
      <c r="J76" s="268"/>
      <c r="K76" s="250"/>
      <c r="L76" s="250"/>
      <c r="M76" s="250"/>
      <c r="N76" s="250"/>
      <c r="O76" s="250"/>
      <c r="P76" s="157"/>
      <c r="Q76" s="157"/>
      <c r="R76" s="157"/>
      <c r="S76" s="157"/>
      <c r="T76" s="157"/>
      <c r="U76" s="157"/>
      <c r="V76" s="157"/>
      <c r="W76" s="157"/>
      <c r="X76" s="157"/>
      <c r="Y76" s="157"/>
      <c r="Z76" s="290"/>
      <c r="AA76" s="263"/>
      <c r="AB76" s="552" t="s">
        <v>254</v>
      </c>
      <c r="AC76" s="552"/>
      <c r="AD76" s="552"/>
      <c r="AE76" s="552"/>
      <c r="AF76" s="553"/>
      <c r="AG76" s="267" t="str">
        <f>IF(AG74="",AE74,AE74+AG74)</f>
        <v/>
      </c>
      <c r="AH76" s="250" t="s">
        <v>655</v>
      </c>
      <c r="AI76" s="166"/>
      <c r="AJ76" s="250"/>
      <c r="AK76" s="250"/>
      <c r="AL76" s="250"/>
      <c r="AM76" s="250"/>
      <c r="AN76" s="261"/>
      <c r="AO76" s="257"/>
      <c r="AP76" s="257"/>
      <c r="AQ76" s="250"/>
      <c r="AR76" s="261"/>
      <c r="AS76" s="269"/>
      <c r="AT76" s="269"/>
      <c r="AU76" s="157"/>
      <c r="AV76" s="579"/>
      <c r="AW76" s="580"/>
      <c r="AX76" s="580"/>
      <c r="AY76" s="580"/>
      <c r="AZ76" s="270"/>
      <c r="BA76" s="270"/>
      <c r="BB76" s="270"/>
      <c r="BC76" s="270"/>
      <c r="BD76" s="270"/>
      <c r="BE76" s="157"/>
      <c r="BF76" s="157"/>
      <c r="BG76" s="157"/>
      <c r="BH76" s="157"/>
      <c r="BI76" s="157"/>
      <c r="BJ76" s="157"/>
      <c r="BK76" s="157"/>
      <c r="BL76" s="157"/>
      <c r="BM76" s="157"/>
      <c r="BN76" s="157"/>
      <c r="BO76" s="157"/>
      <c r="BP76" s="157"/>
      <c r="BQ76" s="157"/>
      <c r="BR76" s="157"/>
      <c r="BS76" s="157"/>
      <c r="BT76" s="157"/>
      <c r="BU76" s="157"/>
      <c r="BV76" s="157"/>
      <c r="BW76" s="157"/>
      <c r="BX76" s="157"/>
      <c r="BY76" s="157"/>
      <c r="BZ76" s="157"/>
      <c r="CA76" s="157"/>
      <c r="CB76" s="157"/>
      <c r="CC76" s="157"/>
      <c r="CD76" s="157"/>
      <c r="CE76" s="157"/>
      <c r="CF76" s="157"/>
    </row>
    <row r="77" spans="1:90" s="21" customFormat="1" ht="20.100000000000001" customHeight="1" thickBot="1">
      <c r="A77" s="157"/>
      <c r="B77" s="268"/>
      <c r="C77" s="591" t="s">
        <v>339</v>
      </c>
      <c r="D77" s="592"/>
      <c r="E77" s="593"/>
      <c r="F77" s="291" t="str">
        <f>IF(F66="","",SUM(F66:F75)+SUM(F103:F112))</f>
        <v/>
      </c>
      <c r="G77" s="286" t="s">
        <v>641</v>
      </c>
      <c r="H77" s="268"/>
      <c r="I77" s="157"/>
      <c r="J77" s="240" t="s">
        <v>255</v>
      </c>
      <c r="K77" s="278" t="str">
        <f>IF(F66="","",IF(F59=$CC$11,ROUND(F77*1000/105,1),IF(F59=$CC$12,ROUND(F77*1000/210,1),IF(F59=$CC$13,ROUND(F77*1000/210,1),IF(F59=$CC$14,ROUND(F77*1000/SQRT(3)/210,1),0)))))</f>
        <v/>
      </c>
      <c r="L77" s="250" t="s">
        <v>656</v>
      </c>
      <c r="M77" s="250"/>
      <c r="N77" s="250"/>
      <c r="O77" s="250"/>
      <c r="P77" s="157"/>
      <c r="Q77" s="157"/>
      <c r="R77" s="157"/>
      <c r="S77" s="157"/>
      <c r="T77" s="157"/>
      <c r="U77" s="157"/>
      <c r="V77" s="157"/>
      <c r="W77" s="157"/>
      <c r="X77" s="157"/>
      <c r="Y77" s="157"/>
      <c r="Z77" s="290"/>
      <c r="AA77" s="268"/>
      <c r="AB77" s="157"/>
      <c r="AC77" s="157"/>
      <c r="AD77" s="157"/>
      <c r="AE77" s="157"/>
      <c r="AF77" s="157"/>
      <c r="AG77" s="203" t="s">
        <v>523</v>
      </c>
      <c r="AH77" s="157"/>
      <c r="AI77" s="166"/>
      <c r="AJ77" s="250"/>
      <c r="AK77" s="250"/>
      <c r="AL77" s="250"/>
      <c r="AM77" s="250"/>
      <c r="AN77" s="250"/>
      <c r="AO77" s="250"/>
      <c r="AP77" s="250"/>
      <c r="AQ77" s="250"/>
      <c r="AR77" s="250"/>
      <c r="AS77" s="238"/>
      <c r="AT77" s="238"/>
      <c r="AU77" s="157"/>
      <c r="AV77" s="581"/>
      <c r="AW77" s="581"/>
      <c r="AX77" s="581"/>
      <c r="AY77" s="581"/>
      <c r="AZ77" s="250"/>
      <c r="BA77" s="250"/>
      <c r="BB77" s="238"/>
      <c r="BC77" s="159"/>
      <c r="BD77" s="159"/>
      <c r="BE77" s="157"/>
      <c r="BF77" s="157"/>
      <c r="BG77" s="157"/>
      <c r="BH77" s="157"/>
      <c r="BI77" s="157"/>
      <c r="BJ77" s="157"/>
      <c r="BK77" s="157"/>
      <c r="BL77" s="157"/>
      <c r="BM77" s="157"/>
      <c r="BN77" s="157"/>
      <c r="BO77" s="157"/>
      <c r="BP77" s="157"/>
      <c r="BQ77" s="157"/>
      <c r="BR77" s="157"/>
      <c r="BS77" s="157"/>
      <c r="BT77" s="157"/>
      <c r="BU77" s="157"/>
      <c r="BV77" s="157"/>
      <c r="BW77" s="157"/>
      <c r="BX77" s="157"/>
      <c r="BY77" s="157"/>
      <c r="BZ77" s="157"/>
      <c r="CA77" s="157"/>
      <c r="CB77" s="157"/>
      <c r="CC77" s="157"/>
      <c r="CD77" s="157"/>
      <c r="CE77" s="157"/>
      <c r="CF77" s="157"/>
    </row>
    <row r="78" spans="1:90" s="21" customFormat="1" ht="20.100000000000001" customHeight="1" thickTop="1">
      <c r="A78" s="157"/>
      <c r="B78" s="292"/>
      <c r="C78" s="157"/>
      <c r="D78" s="157"/>
      <c r="E78" s="157"/>
      <c r="F78" s="157"/>
      <c r="G78" s="157"/>
      <c r="H78" s="157"/>
      <c r="I78" s="157"/>
      <c r="J78" s="157"/>
      <c r="K78" s="157"/>
      <c r="L78" s="157"/>
      <c r="M78" s="157"/>
      <c r="N78" s="157"/>
      <c r="O78" s="157"/>
      <c r="P78" s="157"/>
      <c r="Q78" s="157"/>
      <c r="R78" s="157"/>
      <c r="S78" s="157"/>
      <c r="T78" s="157"/>
      <c r="U78" s="157"/>
      <c r="V78" s="157"/>
      <c r="W78" s="157"/>
      <c r="X78" s="157"/>
      <c r="Y78" s="157"/>
      <c r="Z78" s="290"/>
      <c r="AA78" s="526" t="s">
        <v>657</v>
      </c>
      <c r="AB78" s="252" t="s">
        <v>193</v>
      </c>
      <c r="AC78" s="253"/>
      <c r="AD78" s="186"/>
      <c r="AE78" s="254" t="s">
        <v>194</v>
      </c>
      <c r="AF78" s="255"/>
      <c r="AG78" s="256" t="s">
        <v>546</v>
      </c>
      <c r="AH78" s="157"/>
      <c r="AI78" s="166"/>
      <c r="AJ78" s="250"/>
      <c r="AK78" s="250"/>
      <c r="AL78" s="250"/>
      <c r="AM78" s="250"/>
      <c r="AN78" s="560" t="s">
        <v>658</v>
      </c>
      <c r="AO78" s="563" t="str">
        <f>IF(AG84="","",ROUND($M$59*K74*AG84,2))</f>
        <v/>
      </c>
      <c r="AP78" s="564"/>
      <c r="AQ78" s="257"/>
      <c r="AR78" s="560" t="s">
        <v>659</v>
      </c>
      <c r="AS78" s="563" t="str">
        <f>IF($AG84="","",$AK$14+AO78)</f>
        <v/>
      </c>
      <c r="AT78" s="564"/>
      <c r="AU78" s="157"/>
      <c r="AV78" s="526" t="s">
        <v>660</v>
      </c>
      <c r="AW78" s="526"/>
      <c r="AX78" s="526"/>
      <c r="AY78" s="526" t="str">
        <f>IF($F$59="","",$F$59)</f>
        <v>単相3線式100/200V</v>
      </c>
      <c r="AZ78" s="526"/>
      <c r="BA78" s="526"/>
      <c r="BB78" s="556" t="str">
        <f>IF(AS78="","",IF(AY78=$CC$11,107+AS78,IF(AY78=$CC$12,107+AS78,IF(AY78=$CC$13,214+AS78,IF(AY78=$CC$14,214+AS78,"")))))</f>
        <v/>
      </c>
      <c r="BC78" s="556"/>
      <c r="BD78" s="556"/>
      <c r="BE78" s="157"/>
      <c r="BF78" s="157"/>
      <c r="BG78" s="157"/>
      <c r="BH78" s="157"/>
      <c r="BI78" s="157"/>
      <c r="BJ78" s="157"/>
      <c r="BK78" s="157"/>
      <c r="BL78" s="157"/>
      <c r="BM78" s="157"/>
      <c r="BN78" s="157"/>
      <c r="BO78" s="157"/>
      <c r="BP78" s="157"/>
      <c r="BQ78" s="157"/>
      <c r="BR78" s="157"/>
      <c r="BS78" s="157"/>
      <c r="BT78" s="157"/>
      <c r="BU78" s="157"/>
      <c r="BV78" s="157"/>
      <c r="BW78" s="157"/>
      <c r="BX78" s="157"/>
      <c r="BY78" s="157"/>
      <c r="BZ78" s="157"/>
      <c r="CA78" s="157"/>
      <c r="CB78" s="157"/>
      <c r="CC78" s="157"/>
      <c r="CD78" s="157"/>
      <c r="CE78" s="157"/>
      <c r="CF78" s="157"/>
    </row>
    <row r="79" spans="1:90" s="21" customFormat="1" ht="20.100000000000001" customHeight="1">
      <c r="A79" s="157"/>
      <c r="B79" s="157"/>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20"/>
      <c r="AA79" s="527"/>
      <c r="AB79" s="529" t="s">
        <v>196</v>
      </c>
      <c r="AC79" s="530"/>
      <c r="AD79" s="193"/>
      <c r="AE79" s="299"/>
      <c r="AF79" s="179"/>
      <c r="AG79" s="300"/>
      <c r="AH79" s="157"/>
      <c r="AI79" s="166"/>
      <c r="AJ79" s="250"/>
      <c r="AK79" s="250"/>
      <c r="AL79" s="250"/>
      <c r="AM79" s="250"/>
      <c r="AN79" s="561"/>
      <c r="AO79" s="565"/>
      <c r="AP79" s="566"/>
      <c r="AQ79" s="257"/>
      <c r="AR79" s="561"/>
      <c r="AS79" s="565"/>
      <c r="AT79" s="566"/>
      <c r="AU79" s="157"/>
      <c r="AV79" s="527"/>
      <c r="AW79" s="527"/>
      <c r="AX79" s="527"/>
      <c r="AY79" s="527"/>
      <c r="AZ79" s="527"/>
      <c r="BA79" s="527"/>
      <c r="BB79" s="557"/>
      <c r="BC79" s="557"/>
      <c r="BD79" s="557"/>
      <c r="BE79" s="157"/>
      <c r="BF79" s="157"/>
      <c r="BG79" s="157"/>
      <c r="BH79" s="157"/>
      <c r="BI79" s="157"/>
      <c r="BJ79" s="157"/>
      <c r="BK79" s="157"/>
      <c r="BL79" s="157"/>
      <c r="BM79" s="157"/>
      <c r="BN79" s="157"/>
      <c r="BO79" s="157"/>
      <c r="BP79" s="157"/>
      <c r="BQ79" s="157"/>
      <c r="BR79" s="157"/>
      <c r="BS79" s="157"/>
      <c r="BT79" s="157"/>
      <c r="BU79" s="157"/>
      <c r="BV79" s="157"/>
      <c r="BW79" s="157"/>
      <c r="BX79" s="157"/>
      <c r="BY79" s="157"/>
      <c r="BZ79" s="157"/>
      <c r="CA79" s="157"/>
      <c r="CB79" s="157"/>
      <c r="CC79" s="157"/>
      <c r="CD79" s="157"/>
      <c r="CE79" s="157"/>
      <c r="CF79" s="157"/>
    </row>
    <row r="80" spans="1:90" s="21" customFormat="1" ht="20.100000000000001" customHeight="1" thickBot="1">
      <c r="A80" s="157"/>
      <c r="B80" s="157"/>
      <c r="C80" s="293"/>
      <c r="D80" s="293"/>
      <c r="E80" s="293"/>
      <c r="F80" s="293"/>
      <c r="G80" s="293"/>
      <c r="H80" s="293"/>
      <c r="I80" s="293"/>
      <c r="J80" s="293"/>
      <c r="K80" s="293"/>
      <c r="L80" s="293"/>
      <c r="M80" s="293"/>
      <c r="N80" s="293"/>
      <c r="O80" s="293"/>
      <c r="P80" s="293"/>
      <c r="Q80" s="293"/>
      <c r="R80" s="293"/>
      <c r="S80" s="293"/>
      <c r="T80" s="293"/>
      <c r="U80" s="293"/>
      <c r="V80" s="293"/>
      <c r="W80" s="293"/>
      <c r="X80" s="293"/>
      <c r="Y80" s="290"/>
      <c r="Z80" s="220"/>
      <c r="AA80" s="527"/>
      <c r="AB80" s="558" t="s">
        <v>556</v>
      </c>
      <c r="AC80" s="559"/>
      <c r="AD80" s="196" t="s">
        <v>197</v>
      </c>
      <c r="AE80" s="260" t="str">
        <f>IF(AE79="","",VLOOKUP(AE79,$U$27:$V$40,2,FALSE))</f>
        <v/>
      </c>
      <c r="AF80" s="196" t="s">
        <v>518</v>
      </c>
      <c r="AG80" s="259" t="str">
        <f>IF(AG79="","",VLOOKUP(AG79,$U$27:$V$40,2,FALSE))</f>
        <v/>
      </c>
      <c r="AH80" s="157"/>
      <c r="AI80" s="166"/>
      <c r="AJ80" s="250"/>
      <c r="AK80" s="250"/>
      <c r="AL80" s="250"/>
      <c r="AM80" s="250"/>
      <c r="AN80" s="561"/>
      <c r="AO80" s="565"/>
      <c r="AP80" s="566"/>
      <c r="AQ80" s="257"/>
      <c r="AR80" s="561"/>
      <c r="AS80" s="565"/>
      <c r="AT80" s="566"/>
      <c r="AU80" s="157"/>
      <c r="AV80" s="528"/>
      <c r="AW80" s="528"/>
      <c r="AX80" s="528"/>
      <c r="AY80" s="528"/>
      <c r="AZ80" s="528"/>
      <c r="BA80" s="528"/>
      <c r="BB80" s="557"/>
      <c r="BC80" s="557"/>
      <c r="BD80" s="5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row>
    <row r="81" spans="1:84" s="21" customFormat="1" ht="20.100000000000001" customHeight="1">
      <c r="A81" s="157"/>
      <c r="B81" s="292"/>
      <c r="C81" s="293"/>
      <c r="D81" s="293"/>
      <c r="E81" s="293"/>
      <c r="F81" s="293"/>
      <c r="G81" s="293"/>
      <c r="H81" s="293"/>
      <c r="I81" s="293"/>
      <c r="J81" s="293"/>
      <c r="K81" s="293"/>
      <c r="L81" s="293"/>
      <c r="M81" s="293"/>
      <c r="N81" s="293"/>
      <c r="O81" s="293"/>
      <c r="P81" s="293"/>
      <c r="Q81" s="293"/>
      <c r="R81" s="293"/>
      <c r="S81" s="293"/>
      <c r="T81" s="293"/>
      <c r="U81" s="293"/>
      <c r="V81" s="293"/>
      <c r="W81" s="293"/>
      <c r="X81" s="293"/>
      <c r="Y81" s="220"/>
      <c r="Z81" s="243"/>
      <c r="AA81" s="527"/>
      <c r="AB81" s="529" t="s">
        <v>199</v>
      </c>
      <c r="AC81" s="530"/>
      <c r="AD81" s="196" t="s">
        <v>562</v>
      </c>
      <c r="AE81" s="301"/>
      <c r="AF81" s="196" t="s">
        <v>519</v>
      </c>
      <c r="AG81" s="302"/>
      <c r="AH81" s="157"/>
      <c r="AI81" s="166"/>
      <c r="AJ81" s="250"/>
      <c r="AK81" s="250"/>
      <c r="AL81" s="250"/>
      <c r="AM81" s="250"/>
      <c r="AN81" s="561"/>
      <c r="AO81" s="565"/>
      <c r="AP81" s="566"/>
      <c r="AQ81" s="261"/>
      <c r="AR81" s="561"/>
      <c r="AS81" s="565"/>
      <c r="AT81" s="566"/>
      <c r="AU81" s="157"/>
      <c r="AV81" s="531" t="s">
        <v>256</v>
      </c>
      <c r="AW81" s="532"/>
      <c r="AX81" s="532"/>
      <c r="AY81" s="537"/>
      <c r="AZ81" s="538"/>
      <c r="BA81" s="539"/>
      <c r="BB81" s="584" t="s">
        <v>226</v>
      </c>
      <c r="BC81" s="546"/>
      <c r="BD81" s="54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row>
    <row r="82" spans="1:84" s="21" customFormat="1" ht="20.100000000000001" customHeight="1">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243"/>
      <c r="AA82" s="527"/>
      <c r="AB82" s="262" t="s">
        <v>202</v>
      </c>
      <c r="AC82" s="263"/>
      <c r="AD82" s="196" t="s">
        <v>585</v>
      </c>
      <c r="AE82" s="264" t="str">
        <f>IF(AE79="","",ROUND(AE80*(AE81/1000),3))</f>
        <v/>
      </c>
      <c r="AF82" s="196" t="s">
        <v>566</v>
      </c>
      <c r="AG82" s="265" t="str">
        <f>IF(AG79="","",ROUND(AG80*(AG81/1000),3))</f>
        <v/>
      </c>
      <c r="AH82" s="157"/>
      <c r="AI82" s="166"/>
      <c r="AJ82" s="250"/>
      <c r="AK82" s="250"/>
      <c r="AL82" s="250"/>
      <c r="AM82" s="250"/>
      <c r="AN82" s="561"/>
      <c r="AO82" s="565"/>
      <c r="AP82" s="566"/>
      <c r="AQ82" s="261"/>
      <c r="AR82" s="561"/>
      <c r="AS82" s="565"/>
      <c r="AT82" s="566"/>
      <c r="AU82" s="157"/>
      <c r="AV82" s="533"/>
      <c r="AW82" s="534"/>
      <c r="AX82" s="534"/>
      <c r="AY82" s="540"/>
      <c r="AZ82" s="541"/>
      <c r="BA82" s="542"/>
      <c r="BB82" s="594"/>
      <c r="BC82" s="595"/>
      <c r="BD82" s="596"/>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216"/>
      <c r="CC82" s="157"/>
      <c r="CD82" s="157"/>
      <c r="CE82" s="157"/>
      <c r="CF82" s="157"/>
    </row>
    <row r="83" spans="1:84" s="21" customFormat="1" ht="20.100000000000001" customHeight="1" thickBot="1">
      <c r="A83" s="157"/>
      <c r="B83" s="304" t="s">
        <v>661</v>
      </c>
      <c r="C83" s="597" t="s">
        <v>532</v>
      </c>
      <c r="D83" s="597"/>
      <c r="E83" s="597"/>
      <c r="F83" s="597"/>
      <c r="G83" s="597"/>
      <c r="H83" s="597"/>
      <c r="I83" s="597"/>
      <c r="J83" s="597"/>
      <c r="K83" s="597"/>
      <c r="L83" s="597"/>
      <c r="M83" s="597"/>
      <c r="N83" s="597"/>
      <c r="O83" s="597"/>
      <c r="P83" s="597"/>
      <c r="Q83" s="597"/>
      <c r="R83" s="597"/>
      <c r="S83" s="597"/>
      <c r="T83" s="597"/>
      <c r="U83" s="597"/>
      <c r="V83" s="597"/>
      <c r="W83" s="597"/>
      <c r="X83" s="597"/>
      <c r="Y83" s="597"/>
      <c r="Z83" s="294"/>
      <c r="AA83" s="528"/>
      <c r="AB83" s="188"/>
      <c r="AC83" s="179"/>
      <c r="AD83" s="179"/>
      <c r="AE83" s="203" t="s">
        <v>569</v>
      </c>
      <c r="AF83" s="180"/>
      <c r="AG83" s="204" t="s">
        <v>570</v>
      </c>
      <c r="AH83" s="157"/>
      <c r="AI83" s="166"/>
      <c r="AJ83" s="250"/>
      <c r="AK83" s="250"/>
      <c r="AL83" s="250"/>
      <c r="AM83" s="250"/>
      <c r="AN83" s="562"/>
      <c r="AO83" s="567"/>
      <c r="AP83" s="568"/>
      <c r="AQ83" s="261"/>
      <c r="AR83" s="562"/>
      <c r="AS83" s="567"/>
      <c r="AT83" s="568"/>
      <c r="AU83" s="157"/>
      <c r="AV83" s="535"/>
      <c r="AW83" s="536"/>
      <c r="AX83" s="536"/>
      <c r="AY83" s="543"/>
      <c r="AZ83" s="544"/>
      <c r="BA83" s="545"/>
      <c r="BB83" s="574"/>
      <c r="BC83" s="575"/>
      <c r="BD83" s="576"/>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row>
    <row r="84" spans="1:84" s="21" customFormat="1" ht="20.100000000000001" customHeight="1" thickTop="1">
      <c r="A84" s="157"/>
      <c r="B84" s="238"/>
      <c r="C84" s="597"/>
      <c r="D84" s="597"/>
      <c r="E84" s="597"/>
      <c r="F84" s="597"/>
      <c r="G84" s="597"/>
      <c r="H84" s="597"/>
      <c r="I84" s="597"/>
      <c r="J84" s="597"/>
      <c r="K84" s="597"/>
      <c r="L84" s="597"/>
      <c r="M84" s="597"/>
      <c r="N84" s="597"/>
      <c r="O84" s="597"/>
      <c r="P84" s="597"/>
      <c r="Q84" s="597"/>
      <c r="R84" s="597"/>
      <c r="S84" s="597"/>
      <c r="T84" s="597"/>
      <c r="U84" s="597"/>
      <c r="V84" s="597"/>
      <c r="W84" s="597"/>
      <c r="X84" s="597"/>
      <c r="Y84" s="597"/>
      <c r="Z84" s="290"/>
      <c r="AA84" s="263"/>
      <c r="AB84" s="552" t="s">
        <v>257</v>
      </c>
      <c r="AC84" s="552"/>
      <c r="AD84" s="552"/>
      <c r="AE84" s="552"/>
      <c r="AF84" s="553"/>
      <c r="AG84" s="267" t="str">
        <f>IF(AG82="",AE82,AE82+AG82)</f>
        <v/>
      </c>
      <c r="AH84" s="250" t="s">
        <v>662</v>
      </c>
      <c r="AI84" s="166"/>
      <c r="AJ84" s="250"/>
      <c r="AK84" s="250"/>
      <c r="AL84" s="250"/>
      <c r="AM84" s="250"/>
      <c r="AN84" s="261"/>
      <c r="AO84" s="257"/>
      <c r="AP84" s="257"/>
      <c r="AQ84" s="250"/>
      <c r="AR84" s="261"/>
      <c r="AS84" s="269"/>
      <c r="AT84" s="269"/>
      <c r="AU84" s="157"/>
      <c r="AV84" s="579"/>
      <c r="AW84" s="580"/>
      <c r="AX84" s="580"/>
      <c r="AY84" s="580"/>
      <c r="AZ84" s="270"/>
      <c r="BA84" s="270"/>
      <c r="BB84" s="270"/>
      <c r="BC84" s="270"/>
      <c r="BD84" s="270"/>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row>
    <row r="85" spans="1:84" s="21" customFormat="1" ht="20.100000000000001" customHeight="1" thickBot="1">
      <c r="A85" s="157"/>
      <c r="B85" s="295"/>
      <c r="C85" s="597"/>
      <c r="D85" s="597"/>
      <c r="E85" s="597"/>
      <c r="F85" s="597"/>
      <c r="G85" s="597"/>
      <c r="H85" s="597"/>
      <c r="I85" s="597"/>
      <c r="J85" s="597"/>
      <c r="K85" s="597"/>
      <c r="L85" s="597"/>
      <c r="M85" s="597"/>
      <c r="N85" s="597"/>
      <c r="O85" s="597"/>
      <c r="P85" s="597"/>
      <c r="Q85" s="597"/>
      <c r="R85" s="597"/>
      <c r="S85" s="597"/>
      <c r="T85" s="597"/>
      <c r="U85" s="597"/>
      <c r="V85" s="597"/>
      <c r="W85" s="597"/>
      <c r="X85" s="597"/>
      <c r="Y85" s="597"/>
      <c r="Z85" s="290"/>
      <c r="AA85" s="268"/>
      <c r="AB85" s="157"/>
      <c r="AC85" s="157"/>
      <c r="AD85" s="157"/>
      <c r="AE85" s="157"/>
      <c r="AF85" s="157"/>
      <c r="AG85" s="203" t="s">
        <v>523</v>
      </c>
      <c r="AH85" s="157"/>
      <c r="AI85" s="166"/>
      <c r="AJ85" s="250"/>
      <c r="AK85" s="250"/>
      <c r="AL85" s="250"/>
      <c r="AM85" s="250"/>
      <c r="AN85" s="250"/>
      <c r="AO85" s="250"/>
      <c r="AP85" s="250"/>
      <c r="AQ85" s="250"/>
      <c r="AR85" s="250"/>
      <c r="AS85" s="238"/>
      <c r="AT85" s="238"/>
      <c r="AU85" s="157"/>
      <c r="AV85" s="581"/>
      <c r="AW85" s="581"/>
      <c r="AX85" s="581"/>
      <c r="AY85" s="581"/>
      <c r="AZ85" s="250"/>
      <c r="BA85" s="250"/>
      <c r="BB85" s="238"/>
      <c r="BC85" s="159"/>
      <c r="BD85" s="159"/>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row>
    <row r="86" spans="1:84" s="21" customFormat="1" ht="20.100000000000001" customHeight="1" thickTop="1">
      <c r="A86" s="157"/>
      <c r="B86" s="292"/>
      <c r="C86" s="597"/>
      <c r="D86" s="597"/>
      <c r="E86" s="597"/>
      <c r="F86" s="597"/>
      <c r="G86" s="597"/>
      <c r="H86" s="597"/>
      <c r="I86" s="597"/>
      <c r="J86" s="597"/>
      <c r="K86" s="597"/>
      <c r="L86" s="597"/>
      <c r="M86" s="597"/>
      <c r="N86" s="597"/>
      <c r="O86" s="597"/>
      <c r="P86" s="597"/>
      <c r="Q86" s="597"/>
      <c r="R86" s="597"/>
      <c r="S86" s="597"/>
      <c r="T86" s="597"/>
      <c r="U86" s="597"/>
      <c r="V86" s="597"/>
      <c r="W86" s="597"/>
      <c r="X86" s="597"/>
      <c r="Y86" s="597"/>
      <c r="Z86" s="296"/>
      <c r="AA86" s="526" t="s">
        <v>663</v>
      </c>
      <c r="AB86" s="252" t="s">
        <v>193</v>
      </c>
      <c r="AC86" s="253"/>
      <c r="AD86" s="186"/>
      <c r="AE86" s="254" t="s">
        <v>545</v>
      </c>
      <c r="AF86" s="255"/>
      <c r="AG86" s="256" t="s">
        <v>546</v>
      </c>
      <c r="AH86" s="157"/>
      <c r="AI86" s="166"/>
      <c r="AJ86" s="250"/>
      <c r="AK86" s="250"/>
      <c r="AL86" s="250"/>
      <c r="AM86" s="250"/>
      <c r="AN86" s="560" t="s">
        <v>664</v>
      </c>
      <c r="AO86" s="563" t="str">
        <f>IF(AG92="","",ROUND($M$59*K75*AG92,2))</f>
        <v/>
      </c>
      <c r="AP86" s="564"/>
      <c r="AQ86" s="257"/>
      <c r="AR86" s="560" t="s">
        <v>665</v>
      </c>
      <c r="AS86" s="563" t="str">
        <f>IF($AG92="","",$AK$14+AO86)</f>
        <v/>
      </c>
      <c r="AT86" s="564"/>
      <c r="AU86" s="157"/>
      <c r="AV86" s="526" t="s">
        <v>666</v>
      </c>
      <c r="AW86" s="526"/>
      <c r="AX86" s="526"/>
      <c r="AY86" s="526" t="str">
        <f>IF($F$59="","",$F$59)</f>
        <v>単相3線式100/200V</v>
      </c>
      <c r="AZ86" s="526"/>
      <c r="BA86" s="526"/>
      <c r="BB86" s="556" t="str">
        <f>IF(AS86="","",IF(AY86=$CC$11,107+AS86,IF(AY86=$CC$12,107+AS86,IF(AY86=$CC$13,214+AS86,IF(AY86=$CC$14,214+AS86,"")))))</f>
        <v/>
      </c>
      <c r="BC86" s="556"/>
      <c r="BD86" s="556"/>
      <c r="BE86" s="157"/>
      <c r="BF86" s="157"/>
      <c r="BG86" s="157"/>
      <c r="BH86" s="157"/>
      <c r="BI86" s="157"/>
      <c r="BJ86" s="157"/>
      <c r="BK86" s="157"/>
      <c r="BL86" s="157"/>
      <c r="BM86" s="157"/>
      <c r="BN86" s="157"/>
      <c r="BO86" s="157"/>
      <c r="BP86" s="157"/>
      <c r="BQ86" s="157"/>
      <c r="BR86" s="157"/>
      <c r="BS86" s="157"/>
      <c r="BT86" s="157"/>
      <c r="BU86" s="157"/>
      <c r="BV86" s="157"/>
      <c r="BW86" s="157"/>
      <c r="BX86" s="157"/>
      <c r="BY86" s="157"/>
      <c r="BZ86" s="157"/>
      <c r="CA86" s="157"/>
      <c r="CB86" s="157"/>
      <c r="CC86" s="157"/>
      <c r="CD86" s="157"/>
      <c r="CE86" s="157"/>
      <c r="CF86" s="157"/>
    </row>
    <row r="87" spans="1:84" s="21" customFormat="1" ht="20.100000000000001" customHeight="1">
      <c r="A87" s="157"/>
      <c r="B87" s="157"/>
      <c r="C87" s="597"/>
      <c r="D87" s="597"/>
      <c r="E87" s="597"/>
      <c r="F87" s="597"/>
      <c r="G87" s="597"/>
      <c r="H87" s="597"/>
      <c r="I87" s="597"/>
      <c r="J87" s="597"/>
      <c r="K87" s="597"/>
      <c r="L87" s="597"/>
      <c r="M87" s="597"/>
      <c r="N87" s="597"/>
      <c r="O87" s="597"/>
      <c r="P87" s="597"/>
      <c r="Q87" s="597"/>
      <c r="R87" s="597"/>
      <c r="S87" s="597"/>
      <c r="T87" s="597"/>
      <c r="U87" s="597"/>
      <c r="V87" s="597"/>
      <c r="W87" s="597"/>
      <c r="X87" s="597"/>
      <c r="Y87" s="597"/>
      <c r="Z87" s="296"/>
      <c r="AA87" s="527"/>
      <c r="AB87" s="529" t="s">
        <v>196</v>
      </c>
      <c r="AC87" s="530"/>
      <c r="AD87" s="193"/>
      <c r="AE87" s="299"/>
      <c r="AF87" s="179"/>
      <c r="AG87" s="300"/>
      <c r="AH87" s="157"/>
      <c r="AI87" s="166"/>
      <c r="AJ87" s="250"/>
      <c r="AK87" s="250"/>
      <c r="AL87" s="250"/>
      <c r="AM87" s="250"/>
      <c r="AN87" s="561"/>
      <c r="AO87" s="565"/>
      <c r="AP87" s="566"/>
      <c r="AQ87" s="257"/>
      <c r="AR87" s="561"/>
      <c r="AS87" s="565"/>
      <c r="AT87" s="566"/>
      <c r="AU87" s="157"/>
      <c r="AV87" s="527"/>
      <c r="AW87" s="527"/>
      <c r="AX87" s="527"/>
      <c r="AY87" s="527"/>
      <c r="AZ87" s="527"/>
      <c r="BA87" s="527"/>
      <c r="BB87" s="557"/>
      <c r="BC87" s="557"/>
      <c r="BD87" s="557"/>
      <c r="BE87" s="157"/>
      <c r="BF87" s="157"/>
      <c r="BG87" s="157"/>
      <c r="BH87" s="157"/>
      <c r="BI87" s="157"/>
      <c r="BJ87" s="157"/>
      <c r="BK87" s="157"/>
      <c r="BL87" s="157"/>
      <c r="BM87" s="157"/>
      <c r="BN87" s="157"/>
      <c r="BO87" s="157"/>
      <c r="BP87" s="157"/>
      <c r="BQ87" s="157"/>
      <c r="BR87" s="157"/>
      <c r="BS87" s="157"/>
      <c r="BT87" s="157"/>
      <c r="BU87" s="157"/>
      <c r="BV87" s="157"/>
      <c r="BW87" s="157"/>
      <c r="BX87" s="157"/>
      <c r="BY87" s="157"/>
      <c r="BZ87" s="157"/>
      <c r="CA87" s="157"/>
      <c r="CB87" s="157"/>
      <c r="CC87" s="157"/>
      <c r="CD87" s="157"/>
      <c r="CE87" s="157"/>
      <c r="CF87" s="157"/>
    </row>
    <row r="88" spans="1:84" s="21" customFormat="1" ht="20.100000000000001" customHeight="1" thickBot="1">
      <c r="A88" s="157"/>
      <c r="B88" s="157"/>
      <c r="C88" s="597"/>
      <c r="D88" s="597"/>
      <c r="E88" s="597"/>
      <c r="F88" s="597"/>
      <c r="G88" s="597"/>
      <c r="H88" s="597"/>
      <c r="I88" s="597"/>
      <c r="J88" s="597"/>
      <c r="K88" s="597"/>
      <c r="L88" s="597"/>
      <c r="M88" s="597"/>
      <c r="N88" s="597"/>
      <c r="O88" s="597"/>
      <c r="P88" s="597"/>
      <c r="Q88" s="597"/>
      <c r="R88" s="597"/>
      <c r="S88" s="597"/>
      <c r="T88" s="597"/>
      <c r="U88" s="597"/>
      <c r="V88" s="597"/>
      <c r="W88" s="597"/>
      <c r="X88" s="597"/>
      <c r="Y88" s="597"/>
      <c r="Z88" s="166"/>
      <c r="AA88" s="527"/>
      <c r="AB88" s="558" t="s">
        <v>553</v>
      </c>
      <c r="AC88" s="559"/>
      <c r="AD88" s="196" t="s">
        <v>557</v>
      </c>
      <c r="AE88" s="260" t="str">
        <f>IF(AE87="","",VLOOKUP(AE87,$U$27:$V$40,2,FALSE))</f>
        <v/>
      </c>
      <c r="AF88" s="196" t="s">
        <v>518</v>
      </c>
      <c r="AG88" s="259" t="str">
        <f>IF(AG87="","",VLOOKUP(AG87,$U$27:$V$40,2,FALSE))</f>
        <v/>
      </c>
      <c r="AH88" s="157"/>
      <c r="AI88" s="166"/>
      <c r="AJ88" s="250"/>
      <c r="AK88" s="250"/>
      <c r="AL88" s="250"/>
      <c r="AM88" s="250"/>
      <c r="AN88" s="561"/>
      <c r="AO88" s="565"/>
      <c r="AP88" s="566"/>
      <c r="AQ88" s="257"/>
      <c r="AR88" s="561"/>
      <c r="AS88" s="565"/>
      <c r="AT88" s="566"/>
      <c r="AU88" s="157"/>
      <c r="AV88" s="528"/>
      <c r="AW88" s="528"/>
      <c r="AX88" s="528"/>
      <c r="AY88" s="528"/>
      <c r="AZ88" s="528"/>
      <c r="BA88" s="528"/>
      <c r="BB88" s="557"/>
      <c r="BC88" s="557"/>
      <c r="BD88" s="557"/>
      <c r="BE88" s="157"/>
      <c r="BF88" s="157"/>
      <c r="BG88" s="157"/>
      <c r="BH88" s="157"/>
      <c r="BI88" s="157"/>
      <c r="BJ88" s="157"/>
      <c r="BK88" s="157"/>
      <c r="BL88" s="157"/>
      <c r="BM88" s="157"/>
      <c r="BN88" s="157"/>
      <c r="BO88" s="157"/>
      <c r="BP88" s="157"/>
      <c r="BQ88" s="157"/>
      <c r="BR88" s="157"/>
      <c r="BS88" s="157"/>
      <c r="BT88" s="157"/>
      <c r="BU88" s="157"/>
      <c r="BV88" s="157"/>
      <c r="BW88" s="157"/>
      <c r="BX88" s="157"/>
      <c r="BY88" s="157"/>
      <c r="BZ88" s="157"/>
      <c r="CA88" s="157"/>
      <c r="CB88" s="157"/>
      <c r="CC88" s="157"/>
      <c r="CD88" s="157"/>
      <c r="CE88" s="157"/>
      <c r="CF88" s="157"/>
    </row>
    <row r="89" spans="1:84" s="21" customFormat="1" ht="20.100000000000001" customHeight="1">
      <c r="A89" s="157"/>
      <c r="B89" s="304" t="s">
        <v>661</v>
      </c>
      <c r="C89" s="597" t="s">
        <v>534</v>
      </c>
      <c r="D89" s="597"/>
      <c r="E89" s="597"/>
      <c r="F89" s="597"/>
      <c r="G89" s="597"/>
      <c r="H89" s="597"/>
      <c r="I89" s="597"/>
      <c r="J89" s="597"/>
      <c r="K89" s="597"/>
      <c r="L89" s="597"/>
      <c r="M89" s="597"/>
      <c r="N89" s="597"/>
      <c r="O89" s="597"/>
      <c r="P89" s="597"/>
      <c r="Q89" s="597"/>
      <c r="R89" s="597"/>
      <c r="S89" s="597"/>
      <c r="T89" s="597"/>
      <c r="U89" s="597"/>
      <c r="V89" s="597"/>
      <c r="W89" s="597"/>
      <c r="X89" s="597"/>
      <c r="Y89" s="597"/>
      <c r="Z89" s="166"/>
      <c r="AA89" s="527"/>
      <c r="AB89" s="529" t="s">
        <v>199</v>
      </c>
      <c r="AC89" s="530"/>
      <c r="AD89" s="196" t="s">
        <v>562</v>
      </c>
      <c r="AE89" s="301"/>
      <c r="AF89" s="196" t="s">
        <v>519</v>
      </c>
      <c r="AG89" s="302"/>
      <c r="AH89" s="157"/>
      <c r="AI89" s="166"/>
      <c r="AJ89" s="250"/>
      <c r="AK89" s="250"/>
      <c r="AL89" s="250"/>
      <c r="AM89" s="250"/>
      <c r="AN89" s="561"/>
      <c r="AO89" s="565"/>
      <c r="AP89" s="566"/>
      <c r="AQ89" s="261"/>
      <c r="AR89" s="561"/>
      <c r="AS89" s="565"/>
      <c r="AT89" s="566"/>
      <c r="AU89" s="157"/>
      <c r="AV89" s="531" t="s">
        <v>258</v>
      </c>
      <c r="AW89" s="532"/>
      <c r="AX89" s="532"/>
      <c r="AY89" s="537"/>
      <c r="AZ89" s="538"/>
      <c r="BA89" s="539"/>
      <c r="BB89" s="584" t="s">
        <v>226</v>
      </c>
      <c r="BC89" s="546"/>
      <c r="BD89" s="547"/>
      <c r="BE89" s="157"/>
      <c r="BF89" s="157"/>
      <c r="BG89" s="157"/>
      <c r="BH89" s="157"/>
      <c r="BI89" s="157"/>
      <c r="BJ89" s="157"/>
      <c r="BK89" s="157"/>
      <c r="BL89" s="157"/>
      <c r="BM89" s="157"/>
      <c r="BN89" s="157"/>
      <c r="BO89" s="157"/>
      <c r="BP89" s="157"/>
      <c r="BQ89" s="157"/>
      <c r="BR89" s="157"/>
      <c r="BS89" s="157"/>
      <c r="BT89" s="157"/>
      <c r="BU89" s="157"/>
      <c r="BV89" s="157"/>
      <c r="BW89" s="157"/>
      <c r="BX89" s="157"/>
      <c r="BY89" s="157"/>
      <c r="BZ89" s="157"/>
      <c r="CA89" s="157"/>
      <c r="CB89" s="157"/>
      <c r="CC89" s="157"/>
      <c r="CD89" s="157"/>
      <c r="CE89" s="157"/>
      <c r="CF89" s="157"/>
    </row>
    <row r="90" spans="1:84" s="21" customFormat="1" ht="20.100000000000001" customHeight="1">
      <c r="A90" s="157"/>
      <c r="B90" s="157"/>
      <c r="C90" s="597"/>
      <c r="D90" s="597"/>
      <c r="E90" s="597"/>
      <c r="F90" s="597"/>
      <c r="G90" s="597"/>
      <c r="H90" s="597"/>
      <c r="I90" s="597"/>
      <c r="J90" s="597"/>
      <c r="K90" s="597"/>
      <c r="L90" s="597"/>
      <c r="M90" s="597"/>
      <c r="N90" s="597"/>
      <c r="O90" s="597"/>
      <c r="P90" s="597"/>
      <c r="Q90" s="597"/>
      <c r="R90" s="597"/>
      <c r="S90" s="597"/>
      <c r="T90" s="597"/>
      <c r="U90" s="597"/>
      <c r="V90" s="597"/>
      <c r="W90" s="597"/>
      <c r="X90" s="597"/>
      <c r="Y90" s="597"/>
      <c r="Z90" s="166"/>
      <c r="AA90" s="527"/>
      <c r="AB90" s="262" t="s">
        <v>202</v>
      </c>
      <c r="AC90" s="263"/>
      <c r="AD90" s="196" t="s">
        <v>520</v>
      </c>
      <c r="AE90" s="264" t="str">
        <f>IF(AE87="","",ROUND(AE88*(AE89/1000),3))</f>
        <v/>
      </c>
      <c r="AF90" s="196" t="s">
        <v>566</v>
      </c>
      <c r="AG90" s="265" t="str">
        <f>IF(AG87="","",ROUND(AG88*(AG89/1000),3))</f>
        <v/>
      </c>
      <c r="AH90" s="157"/>
      <c r="AI90" s="166"/>
      <c r="AJ90" s="250"/>
      <c r="AK90" s="250"/>
      <c r="AL90" s="250"/>
      <c r="AM90" s="250"/>
      <c r="AN90" s="561"/>
      <c r="AO90" s="565"/>
      <c r="AP90" s="566"/>
      <c r="AQ90" s="261"/>
      <c r="AR90" s="561"/>
      <c r="AS90" s="565"/>
      <c r="AT90" s="566"/>
      <c r="AU90" s="157"/>
      <c r="AV90" s="533"/>
      <c r="AW90" s="534"/>
      <c r="AX90" s="534"/>
      <c r="AY90" s="540"/>
      <c r="AZ90" s="541"/>
      <c r="BA90" s="542"/>
      <c r="BB90" s="571"/>
      <c r="BC90" s="572"/>
      <c r="BD90" s="573"/>
      <c r="BE90" s="157"/>
      <c r="BF90" s="157"/>
      <c r="BG90" s="157"/>
      <c r="BH90" s="157"/>
      <c r="BI90" s="157"/>
      <c r="BJ90" s="157"/>
      <c r="BK90" s="157"/>
      <c r="BL90" s="157"/>
      <c r="BM90" s="157"/>
      <c r="BN90" s="157"/>
      <c r="BO90" s="157"/>
      <c r="BP90" s="157"/>
      <c r="BQ90" s="157"/>
      <c r="BR90" s="157"/>
      <c r="BS90" s="157"/>
      <c r="BT90" s="157"/>
      <c r="BU90" s="157"/>
      <c r="BV90" s="157"/>
      <c r="BW90" s="157"/>
      <c r="BX90" s="157"/>
      <c r="BY90" s="157"/>
      <c r="BZ90" s="157"/>
      <c r="CA90" s="157"/>
      <c r="CB90" s="157"/>
      <c r="CC90" s="157"/>
      <c r="CD90" s="157"/>
      <c r="CE90" s="157"/>
      <c r="CF90" s="157"/>
    </row>
    <row r="91" spans="1:84" s="21" customFormat="1" ht="20.100000000000001" customHeight="1" thickBot="1">
      <c r="A91" s="157"/>
      <c r="B91" s="157"/>
      <c r="C91" s="597"/>
      <c r="D91" s="597"/>
      <c r="E91" s="597"/>
      <c r="F91" s="597"/>
      <c r="G91" s="597"/>
      <c r="H91" s="597"/>
      <c r="I91" s="597"/>
      <c r="J91" s="597"/>
      <c r="K91" s="597"/>
      <c r="L91" s="597"/>
      <c r="M91" s="597"/>
      <c r="N91" s="597"/>
      <c r="O91" s="597"/>
      <c r="P91" s="597"/>
      <c r="Q91" s="597"/>
      <c r="R91" s="597"/>
      <c r="S91" s="597"/>
      <c r="T91" s="597"/>
      <c r="U91" s="597"/>
      <c r="V91" s="597"/>
      <c r="W91" s="597"/>
      <c r="X91" s="597"/>
      <c r="Y91" s="597"/>
      <c r="Z91" s="229"/>
      <c r="AA91" s="528"/>
      <c r="AB91" s="188"/>
      <c r="AC91" s="179"/>
      <c r="AD91" s="179"/>
      <c r="AE91" s="203" t="s">
        <v>569</v>
      </c>
      <c r="AF91" s="180"/>
      <c r="AG91" s="204" t="s">
        <v>570</v>
      </c>
      <c r="AH91" s="157"/>
      <c r="AI91" s="166"/>
      <c r="AJ91" s="297"/>
      <c r="AK91" s="250"/>
      <c r="AL91" s="250"/>
      <c r="AM91" s="250"/>
      <c r="AN91" s="562"/>
      <c r="AO91" s="567"/>
      <c r="AP91" s="568"/>
      <c r="AQ91" s="261"/>
      <c r="AR91" s="562"/>
      <c r="AS91" s="567"/>
      <c r="AT91" s="568"/>
      <c r="AU91" s="157"/>
      <c r="AV91" s="535"/>
      <c r="AW91" s="536"/>
      <c r="AX91" s="536"/>
      <c r="AY91" s="543"/>
      <c r="AZ91" s="544"/>
      <c r="BA91" s="545"/>
      <c r="BB91" s="574"/>
      <c r="BC91" s="575"/>
      <c r="BD91" s="576"/>
      <c r="BE91" s="157"/>
      <c r="BF91" s="157"/>
      <c r="BG91" s="157"/>
      <c r="BH91" s="157"/>
      <c r="BI91" s="157"/>
      <c r="BJ91" s="157"/>
      <c r="BK91" s="157"/>
      <c r="BL91" s="157"/>
      <c r="BM91" s="157"/>
      <c r="BN91" s="157"/>
      <c r="BO91" s="157"/>
      <c r="BP91" s="157"/>
      <c r="BQ91" s="157"/>
      <c r="BR91" s="157"/>
      <c r="BS91" s="157"/>
      <c r="BT91" s="157"/>
      <c r="BU91" s="157"/>
      <c r="BV91" s="157"/>
      <c r="BW91" s="157"/>
      <c r="BX91" s="157"/>
      <c r="BY91" s="157"/>
      <c r="BZ91" s="157"/>
      <c r="CA91" s="157"/>
      <c r="CB91" s="157"/>
      <c r="CC91" s="157"/>
      <c r="CD91" s="157"/>
      <c r="CE91" s="157"/>
      <c r="CF91" s="157"/>
    </row>
    <row r="92" spans="1:84" s="21" customFormat="1" ht="20.100000000000001" customHeight="1" thickTop="1">
      <c r="A92" s="157"/>
      <c r="B92" s="304" t="s">
        <v>661</v>
      </c>
      <c r="C92" s="597" t="s">
        <v>259</v>
      </c>
      <c r="D92" s="597"/>
      <c r="E92" s="597"/>
      <c r="F92" s="597"/>
      <c r="G92" s="597"/>
      <c r="H92" s="597"/>
      <c r="I92" s="597"/>
      <c r="J92" s="597"/>
      <c r="K92" s="597"/>
      <c r="L92" s="597"/>
      <c r="M92" s="597"/>
      <c r="N92" s="597"/>
      <c r="O92" s="597"/>
      <c r="P92" s="597"/>
      <c r="Q92" s="597"/>
      <c r="R92" s="597"/>
      <c r="S92" s="597"/>
      <c r="T92" s="597"/>
      <c r="U92" s="597"/>
      <c r="V92" s="597"/>
      <c r="W92" s="597"/>
      <c r="X92" s="597"/>
      <c r="Y92" s="597"/>
      <c r="Z92" s="229"/>
      <c r="AA92" s="179"/>
      <c r="AB92" s="552" t="s">
        <v>260</v>
      </c>
      <c r="AC92" s="552"/>
      <c r="AD92" s="552"/>
      <c r="AE92" s="552"/>
      <c r="AF92" s="553"/>
      <c r="AG92" s="267" t="str">
        <f>IF(AG90="",AE90,AE90+AG90)</f>
        <v/>
      </c>
      <c r="AH92" s="250" t="s">
        <v>667</v>
      </c>
      <c r="AI92" s="166"/>
      <c r="AJ92" s="297"/>
      <c r="AK92" s="250"/>
      <c r="AL92" s="250"/>
      <c r="AM92" s="250"/>
      <c r="AN92" s="261"/>
      <c r="AO92" s="257"/>
      <c r="AP92" s="257"/>
      <c r="AQ92" s="250"/>
      <c r="AR92" s="261"/>
      <c r="AS92" s="269"/>
      <c r="AT92" s="269"/>
      <c r="AU92" s="157"/>
      <c r="AV92" s="579"/>
      <c r="AW92" s="580"/>
      <c r="AX92" s="580"/>
      <c r="AY92" s="580"/>
      <c r="AZ92" s="270"/>
      <c r="BA92" s="270"/>
      <c r="BB92" s="270"/>
      <c r="BC92" s="270"/>
      <c r="BD92" s="270"/>
      <c r="BE92" s="157"/>
      <c r="BF92" s="157"/>
      <c r="BG92" s="157"/>
      <c r="BH92" s="157"/>
      <c r="BI92" s="157"/>
      <c r="BJ92" s="157"/>
      <c r="BK92" s="157"/>
      <c r="BL92" s="157"/>
      <c r="BM92" s="157"/>
      <c r="BN92" s="157"/>
      <c r="BO92" s="157"/>
      <c r="BP92" s="157"/>
      <c r="BQ92" s="157"/>
      <c r="BR92" s="157"/>
      <c r="BS92" s="157"/>
      <c r="BT92" s="157"/>
      <c r="BU92" s="157"/>
      <c r="BV92" s="157"/>
      <c r="BW92" s="157"/>
      <c r="BX92" s="157"/>
      <c r="BY92" s="157"/>
      <c r="BZ92" s="157"/>
      <c r="CA92" s="157"/>
      <c r="CB92" s="157"/>
      <c r="CC92" s="157"/>
      <c r="CD92" s="157"/>
      <c r="CE92" s="157"/>
      <c r="CF92" s="157"/>
    </row>
    <row r="93" spans="1:84" s="21" customFormat="1" ht="20.100000000000001" customHeight="1">
      <c r="A93" s="157"/>
      <c r="B93" s="292"/>
      <c r="C93" s="597"/>
      <c r="D93" s="597"/>
      <c r="E93" s="597"/>
      <c r="F93" s="597"/>
      <c r="G93" s="597"/>
      <c r="H93" s="597"/>
      <c r="I93" s="597"/>
      <c r="J93" s="597"/>
      <c r="K93" s="597"/>
      <c r="L93" s="597"/>
      <c r="M93" s="597"/>
      <c r="N93" s="597"/>
      <c r="O93" s="597"/>
      <c r="P93" s="597"/>
      <c r="Q93" s="597"/>
      <c r="R93" s="597"/>
      <c r="S93" s="597"/>
      <c r="T93" s="597"/>
      <c r="U93" s="597"/>
      <c r="V93" s="597"/>
      <c r="W93" s="597"/>
      <c r="X93" s="597"/>
      <c r="Y93" s="597"/>
      <c r="Z93" s="229"/>
      <c r="AA93" s="166"/>
      <c r="AB93" s="157"/>
      <c r="AC93" s="157"/>
      <c r="AD93" s="157"/>
      <c r="AE93" s="157"/>
      <c r="AF93" s="157"/>
      <c r="AG93" s="203" t="s">
        <v>575</v>
      </c>
      <c r="AH93" s="157"/>
      <c r="AI93" s="166"/>
      <c r="AJ93" s="228"/>
      <c r="AK93" s="228"/>
      <c r="AL93" s="228"/>
      <c r="AM93" s="228"/>
      <c r="AN93" s="228"/>
      <c r="AO93" s="228"/>
      <c r="AP93" s="228"/>
      <c r="AQ93" s="228"/>
      <c r="AR93" s="228"/>
      <c r="AS93" s="228"/>
      <c r="AT93" s="228"/>
      <c r="AU93" s="228"/>
      <c r="AV93" s="580"/>
      <c r="AW93" s="580"/>
      <c r="AX93" s="580"/>
      <c r="AY93" s="580"/>
      <c r="AZ93" s="250"/>
      <c r="BA93" s="250"/>
      <c r="BB93" s="238"/>
      <c r="BC93" s="159"/>
      <c r="BD93" s="159"/>
      <c r="BE93" s="228"/>
      <c r="BF93" s="228"/>
      <c r="BG93" s="228"/>
      <c r="BH93" s="228"/>
      <c r="BI93" s="228"/>
      <c r="BJ93" s="228"/>
      <c r="BK93" s="228"/>
      <c r="BL93" s="228"/>
      <c r="BM93" s="228"/>
      <c r="BN93" s="228"/>
      <c r="BO93" s="228"/>
      <c r="BP93" s="228"/>
      <c r="BQ93" s="228"/>
      <c r="BR93" s="228"/>
      <c r="BS93" s="228"/>
      <c r="BT93" s="228"/>
      <c r="BU93" s="228"/>
      <c r="BV93" s="228"/>
      <c r="BW93" s="228"/>
      <c r="BX93" s="228"/>
      <c r="BY93" s="228"/>
      <c r="BZ93" s="228"/>
      <c r="CA93" s="228"/>
      <c r="CB93" s="157"/>
      <c r="CC93" s="157"/>
      <c r="CD93" s="157"/>
      <c r="CE93" s="157"/>
      <c r="CF93" s="157"/>
    </row>
    <row r="94" spans="1:84" s="21" customFormat="1" ht="20.100000000000001" customHeight="1">
      <c r="A94" s="157"/>
      <c r="B94" s="157"/>
      <c r="C94" s="597"/>
      <c r="D94" s="597"/>
      <c r="E94" s="597"/>
      <c r="F94" s="597"/>
      <c r="G94" s="597"/>
      <c r="H94" s="597"/>
      <c r="I94" s="597"/>
      <c r="J94" s="597"/>
      <c r="K94" s="597"/>
      <c r="L94" s="597"/>
      <c r="M94" s="597"/>
      <c r="N94" s="597"/>
      <c r="O94" s="597"/>
      <c r="P94" s="597"/>
      <c r="Q94" s="597"/>
      <c r="R94" s="597"/>
      <c r="S94" s="597"/>
      <c r="T94" s="597"/>
      <c r="U94" s="597"/>
      <c r="V94" s="597"/>
      <c r="W94" s="597"/>
      <c r="X94" s="597"/>
      <c r="Y94" s="597"/>
      <c r="Z94" s="229"/>
      <c r="AA94" s="229"/>
      <c r="AB94" s="229"/>
      <c r="AC94" s="229"/>
      <c r="AD94" s="229"/>
      <c r="AE94" s="229"/>
      <c r="AF94" s="229"/>
      <c r="AG94" s="229"/>
      <c r="AH94" s="229"/>
      <c r="AI94" s="229"/>
      <c r="AJ94" s="228"/>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row>
    <row r="95" spans="1:84" s="156" customFormat="1" ht="6.75" customHeight="1">
      <c r="A95" s="228"/>
      <c r="B95" s="157"/>
      <c r="C95" s="157"/>
      <c r="D95" s="157"/>
      <c r="E95" s="157"/>
      <c r="F95" s="157"/>
      <c r="G95" s="157"/>
      <c r="H95" s="157"/>
      <c r="I95" s="157"/>
      <c r="J95" s="157"/>
      <c r="K95" s="157"/>
      <c r="L95" s="157"/>
      <c r="M95" s="157"/>
      <c r="N95" s="157"/>
      <c r="O95" s="157"/>
      <c r="P95" s="157"/>
      <c r="Q95" s="157"/>
      <c r="R95" s="157"/>
      <c r="S95" s="243"/>
      <c r="T95" s="165"/>
      <c r="U95" s="229"/>
      <c r="V95" s="229"/>
      <c r="W95" s="229"/>
      <c r="X95" s="229"/>
      <c r="Y95" s="229"/>
      <c r="Z95" s="228"/>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8"/>
      <c r="BL95" s="228"/>
      <c r="BM95" s="228"/>
      <c r="BN95" s="228"/>
      <c r="BO95" s="228"/>
      <c r="BP95" s="228"/>
      <c r="BQ95" s="228"/>
      <c r="BR95" s="228"/>
      <c r="BS95" s="228"/>
      <c r="BT95" s="228"/>
      <c r="BU95" s="228"/>
      <c r="BV95" s="228"/>
      <c r="BW95" s="228"/>
      <c r="BX95" s="228"/>
      <c r="BY95" s="228"/>
      <c r="BZ95" s="228"/>
      <c r="CA95" s="228"/>
      <c r="CB95" s="228"/>
      <c r="CC95" s="228"/>
      <c r="CD95" s="228"/>
      <c r="CE95" s="228"/>
      <c r="CF95" s="228"/>
    </row>
    <row r="96" spans="1:84" s="156" customFormat="1" ht="19.5" customHeight="1">
      <c r="A96" s="228"/>
      <c r="B96" s="157"/>
      <c r="C96" s="157"/>
      <c r="D96" s="157"/>
      <c r="E96" s="157"/>
      <c r="F96" s="157"/>
      <c r="G96" s="157"/>
      <c r="H96" s="157"/>
      <c r="I96" s="157"/>
      <c r="J96" s="157"/>
      <c r="K96" s="157"/>
      <c r="L96" s="157"/>
      <c r="M96" s="157"/>
      <c r="N96" s="157"/>
      <c r="O96" s="157"/>
      <c r="P96" s="157"/>
      <c r="Q96" s="157"/>
      <c r="R96" s="157"/>
      <c r="S96" s="243"/>
      <c r="T96" s="165"/>
      <c r="U96" s="229"/>
      <c r="V96" s="229"/>
      <c r="W96" s="229"/>
      <c r="X96" s="229"/>
      <c r="Y96" s="229"/>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row>
    <row r="97" spans="1:88" s="156" customFormat="1" ht="19.5" customHeight="1">
      <c r="A97" s="228"/>
      <c r="B97" s="157"/>
      <c r="C97" s="521" t="s">
        <v>340</v>
      </c>
      <c r="D97" s="521"/>
      <c r="E97" s="521"/>
      <c r="F97" s="521"/>
      <c r="G97" s="521"/>
      <c r="H97" s="521"/>
      <c r="I97" s="521"/>
      <c r="J97" s="521"/>
      <c r="K97" s="521"/>
      <c r="L97" s="521"/>
      <c r="M97" s="521"/>
      <c r="N97" s="521"/>
      <c r="O97" s="521"/>
      <c r="P97" s="521"/>
      <c r="Q97" s="521"/>
      <c r="R97" s="521"/>
      <c r="S97" s="521"/>
      <c r="T97" s="165"/>
      <c r="U97" s="229"/>
      <c r="V97" s="229"/>
      <c r="W97" s="229"/>
      <c r="X97" s="229"/>
      <c r="Y97" s="229"/>
      <c r="Z97" s="228"/>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8"/>
      <c r="BL97" s="228"/>
      <c r="BM97" s="228"/>
      <c r="BN97" s="228"/>
      <c r="BO97" s="228"/>
      <c r="BP97" s="228"/>
      <c r="BQ97" s="228"/>
      <c r="BR97" s="228"/>
      <c r="BS97" s="228"/>
      <c r="BT97" s="228"/>
      <c r="BU97" s="228"/>
      <c r="BV97" s="228"/>
      <c r="BW97" s="228"/>
      <c r="BX97" s="228"/>
      <c r="BY97" s="228"/>
      <c r="BZ97" s="228"/>
      <c r="CA97" s="228"/>
      <c r="CB97" s="228"/>
      <c r="CC97" s="228"/>
      <c r="CD97" s="228"/>
      <c r="CE97" s="228"/>
      <c r="CF97" s="228"/>
    </row>
    <row r="98" spans="1:88" s="156" customFormat="1" ht="19.5" customHeight="1">
      <c r="A98" s="228"/>
      <c r="B98" s="157"/>
      <c r="C98" s="157"/>
      <c r="D98" s="157"/>
      <c r="E98" s="157"/>
      <c r="F98" s="157"/>
      <c r="G98" s="157"/>
      <c r="H98" s="157"/>
      <c r="I98" s="157"/>
      <c r="J98" s="157"/>
      <c r="K98" s="157"/>
      <c r="L98" s="157"/>
      <c r="M98" s="157"/>
      <c r="N98" s="157"/>
      <c r="O98" s="157"/>
      <c r="P98" s="157"/>
      <c r="Q98" s="157"/>
      <c r="R98" s="157"/>
      <c r="S98" s="243"/>
      <c r="T98" s="165"/>
      <c r="U98" s="229"/>
      <c r="V98" s="229"/>
      <c r="W98" s="229"/>
      <c r="X98" s="229"/>
      <c r="Y98" s="229"/>
      <c r="Z98" s="228"/>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8"/>
      <c r="BL98" s="228"/>
      <c r="BM98" s="228"/>
      <c r="BN98" s="228"/>
      <c r="BO98" s="228"/>
      <c r="BP98" s="228"/>
      <c r="BQ98" s="228"/>
      <c r="BR98" s="228"/>
      <c r="BS98" s="228"/>
      <c r="BT98" s="228"/>
      <c r="BU98" s="228"/>
      <c r="BV98" s="228"/>
      <c r="BW98" s="228"/>
      <c r="BX98" s="228"/>
      <c r="BY98" s="228"/>
      <c r="BZ98" s="228"/>
      <c r="CA98" s="228"/>
      <c r="CB98" s="228"/>
      <c r="CC98" s="228"/>
      <c r="CD98" s="228"/>
      <c r="CE98" s="228"/>
      <c r="CF98" s="228"/>
    </row>
    <row r="99" spans="1:88" s="156" customFormat="1" ht="19.5" customHeight="1">
      <c r="A99" s="228"/>
      <c r="B99" s="157"/>
      <c r="C99" s="157"/>
      <c r="D99" s="157"/>
      <c r="E99" s="157"/>
      <c r="F99" s="157"/>
      <c r="G99" s="157"/>
      <c r="H99" s="157"/>
      <c r="I99" s="157"/>
      <c r="J99" s="157"/>
      <c r="K99" s="157"/>
      <c r="L99" s="157"/>
      <c r="M99" s="157"/>
      <c r="N99" s="157"/>
      <c r="O99" s="157"/>
      <c r="P99" s="157"/>
      <c r="Q99" s="157"/>
      <c r="R99" s="157"/>
      <c r="S99" s="243"/>
      <c r="T99" s="165"/>
      <c r="U99" s="229"/>
      <c r="V99" s="229"/>
      <c r="W99" s="229"/>
      <c r="X99" s="229"/>
      <c r="Y99" s="229"/>
      <c r="Z99" s="228"/>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8"/>
      <c r="BL99" s="228"/>
      <c r="BM99" s="228"/>
      <c r="BN99" s="228"/>
      <c r="BO99" s="228"/>
      <c r="BP99" s="228"/>
      <c r="BQ99" s="228"/>
      <c r="BR99" s="228"/>
      <c r="BS99" s="228"/>
      <c r="BT99" s="228"/>
      <c r="BU99" s="228"/>
      <c r="BV99" s="228"/>
      <c r="BW99" s="228"/>
      <c r="BX99" s="228"/>
      <c r="BY99" s="228"/>
      <c r="BZ99" s="228"/>
      <c r="CA99" s="228"/>
      <c r="CB99" s="228"/>
      <c r="CC99" s="228"/>
      <c r="CD99" s="228"/>
      <c r="CE99" s="228"/>
      <c r="CF99" s="228"/>
    </row>
    <row r="100" spans="1:88" s="156" customFormat="1" ht="19.5" customHeight="1">
      <c r="A100" s="228"/>
      <c r="B100" s="157"/>
      <c r="C100" s="157"/>
      <c r="D100" s="157"/>
      <c r="E100" s="157"/>
      <c r="F100" s="157"/>
      <c r="G100" s="157"/>
      <c r="H100" s="157"/>
      <c r="I100" s="157"/>
      <c r="J100" s="157"/>
      <c r="K100" s="157"/>
      <c r="L100" s="157"/>
      <c r="M100" s="157"/>
      <c r="N100" s="157"/>
      <c r="O100" s="157"/>
      <c r="P100" s="157"/>
      <c r="Q100" s="157"/>
      <c r="R100" s="157"/>
      <c r="S100" s="243"/>
      <c r="T100" s="165"/>
      <c r="U100" s="229"/>
      <c r="V100" s="229"/>
      <c r="W100" s="229"/>
      <c r="X100" s="229"/>
      <c r="Y100" s="229"/>
      <c r="Z100" s="228"/>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8"/>
      <c r="BL100" s="228"/>
      <c r="BM100" s="228"/>
      <c r="BN100" s="228"/>
      <c r="BO100" s="228"/>
      <c r="BP100" s="228"/>
      <c r="BQ100" s="228"/>
      <c r="BR100" s="228"/>
      <c r="BS100" s="228"/>
      <c r="BT100" s="228"/>
      <c r="BU100" s="228"/>
      <c r="BV100" s="228"/>
      <c r="BW100" s="228"/>
      <c r="BX100" s="228"/>
      <c r="BY100" s="228"/>
      <c r="BZ100" s="228"/>
      <c r="CA100" s="228"/>
      <c r="CB100" s="228"/>
      <c r="CC100" s="228"/>
      <c r="CD100" s="228"/>
      <c r="CE100" s="228"/>
      <c r="CF100" s="228"/>
    </row>
    <row r="101" spans="1:88" s="156" customFormat="1" ht="19.5" customHeight="1">
      <c r="A101" s="157"/>
      <c r="B101" s="248" t="s">
        <v>341</v>
      </c>
      <c r="C101" s="250"/>
      <c r="D101" s="157"/>
      <c r="E101" s="157"/>
      <c r="F101" s="157"/>
      <c r="G101" s="157"/>
      <c r="H101" s="157"/>
      <c r="I101" s="157"/>
      <c r="J101" s="157"/>
      <c r="K101" s="157"/>
      <c r="L101" s="157"/>
      <c r="M101" s="157"/>
      <c r="N101" s="157"/>
      <c r="O101" s="157"/>
      <c r="P101" s="157"/>
      <c r="Q101" s="157"/>
      <c r="R101" s="157"/>
      <c r="S101" s="243"/>
      <c r="T101" s="248"/>
      <c r="U101" s="183"/>
      <c r="V101" s="183"/>
      <c r="W101" s="166"/>
      <c r="X101" s="166"/>
      <c r="Y101" s="166"/>
      <c r="Z101" s="166"/>
      <c r="AA101" s="248" t="s">
        <v>342</v>
      </c>
      <c r="AB101" s="166"/>
      <c r="AC101" s="157"/>
      <c r="AD101" s="157"/>
      <c r="AE101" s="157"/>
      <c r="AF101" s="157"/>
      <c r="AG101" s="157"/>
      <c r="AH101" s="157"/>
      <c r="AI101" s="157"/>
      <c r="AJ101" s="249"/>
      <c r="AK101" s="209"/>
      <c r="AL101" s="209"/>
      <c r="AM101" s="209"/>
      <c r="AN101" s="249" t="s">
        <v>211</v>
      </c>
      <c r="AO101" s="209"/>
      <c r="AP101" s="209"/>
      <c r="AQ101" s="157"/>
      <c r="AR101" s="157"/>
      <c r="AS101" s="157"/>
      <c r="AT101" s="157"/>
      <c r="AU101" s="157"/>
      <c r="AV101" s="249" t="s">
        <v>224</v>
      </c>
      <c r="AW101" s="228"/>
      <c r="AX101" s="228"/>
      <c r="AY101" s="228"/>
      <c r="AZ101" s="228"/>
      <c r="BA101" s="228"/>
      <c r="BB101" s="228"/>
      <c r="BC101" s="228"/>
      <c r="BD101" s="228"/>
      <c r="BE101" s="228"/>
      <c r="BF101" s="228"/>
      <c r="BG101" s="228"/>
      <c r="BH101" s="228"/>
      <c r="BI101" s="228"/>
      <c r="BJ101" s="228"/>
      <c r="BK101" s="228"/>
      <c r="BL101" s="228"/>
      <c r="BM101" s="228"/>
      <c r="BN101" s="228"/>
      <c r="BO101" s="228"/>
      <c r="BP101" s="228"/>
      <c r="BQ101" s="228"/>
      <c r="BR101" s="228"/>
      <c r="BS101" s="228"/>
      <c r="BT101" s="228"/>
      <c r="BU101" s="228"/>
      <c r="BV101" s="228"/>
      <c r="BW101" s="228"/>
      <c r="BX101" s="228"/>
      <c r="BY101" s="228"/>
      <c r="BZ101" s="228"/>
      <c r="CA101" s="228"/>
      <c r="CB101" s="228"/>
      <c r="CC101" s="228"/>
      <c r="CD101" s="228"/>
      <c r="CE101" s="228"/>
      <c r="CF101" s="228"/>
    </row>
    <row r="102" spans="1:88" s="21" customFormat="1" ht="19.5" customHeight="1" thickBot="1">
      <c r="A102" s="157"/>
      <c r="B102" s="157"/>
      <c r="C102" s="157"/>
      <c r="D102" s="157"/>
      <c r="E102" s="157"/>
      <c r="F102" s="157"/>
      <c r="G102" s="157"/>
      <c r="H102" s="157"/>
      <c r="I102" s="157"/>
      <c r="J102" s="157"/>
      <c r="K102" s="157"/>
      <c r="L102" s="157"/>
      <c r="M102" s="157"/>
      <c r="N102" s="157"/>
      <c r="O102" s="157"/>
      <c r="P102" s="157"/>
      <c r="Q102" s="157"/>
      <c r="R102" s="157"/>
      <c r="S102" s="294"/>
      <c r="T102" s="165"/>
      <c r="U102" s="229"/>
      <c r="V102" s="229"/>
      <c r="W102" s="229"/>
      <c r="X102" s="229"/>
      <c r="Y102" s="229"/>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156"/>
      <c r="CH102" s="156"/>
      <c r="CI102" s="156"/>
      <c r="CJ102" s="156"/>
    </row>
    <row r="103" spans="1:88" s="156" customFormat="1" ht="19.5" customHeight="1" thickTop="1">
      <c r="A103" s="228"/>
      <c r="B103" s="228"/>
      <c r="C103" s="591" t="s">
        <v>343</v>
      </c>
      <c r="D103" s="592"/>
      <c r="E103" s="593"/>
      <c r="F103" s="303"/>
      <c r="G103" s="286" t="s">
        <v>641</v>
      </c>
      <c r="H103" s="268"/>
      <c r="I103" s="157"/>
      <c r="J103" s="240" t="s">
        <v>344</v>
      </c>
      <c r="K103" s="278" t="str">
        <f>IF(F103="","",IF($F$59=$CC$11,ROUND(F103*1000/105,1),IF($F$59=$CC$12,ROUND(F103*1000/210,1),IF($F$59=$CC$13,ROUND(F103*1000/210,1),IF($F$59=$CC$14,ROUND(F103*1000/SQRT(3)/210,1),0)))))</f>
        <v/>
      </c>
      <c r="L103" s="250" t="s">
        <v>345</v>
      </c>
      <c r="M103" s="250"/>
      <c r="N103" s="228"/>
      <c r="O103" s="228"/>
      <c r="P103" s="228"/>
      <c r="Q103" s="228"/>
      <c r="R103" s="228"/>
      <c r="S103" s="228"/>
      <c r="T103" s="167"/>
      <c r="U103" s="228"/>
      <c r="V103" s="228"/>
      <c r="W103" s="228"/>
      <c r="X103" s="228"/>
      <c r="Y103" s="228"/>
      <c r="Z103" s="228"/>
      <c r="AA103" s="526" t="s">
        <v>346</v>
      </c>
      <c r="AB103" s="252" t="s">
        <v>193</v>
      </c>
      <c r="AC103" s="253"/>
      <c r="AD103" s="186"/>
      <c r="AE103" s="254" t="s">
        <v>517</v>
      </c>
      <c r="AF103" s="255"/>
      <c r="AG103" s="256" t="s">
        <v>546</v>
      </c>
      <c r="AH103" s="157"/>
      <c r="AI103" s="157"/>
      <c r="AJ103" s="598"/>
      <c r="AK103" s="599"/>
      <c r="AL103" s="599"/>
      <c r="AM103" s="257"/>
      <c r="AN103" s="560" t="s">
        <v>668</v>
      </c>
      <c r="AO103" s="563" t="str">
        <f>IF(AG109="","",ROUND($M$59*K103*AG109,2))</f>
        <v/>
      </c>
      <c r="AP103" s="564"/>
      <c r="AQ103" s="257"/>
      <c r="AR103" s="560" t="s">
        <v>669</v>
      </c>
      <c r="AS103" s="563" t="str">
        <f>IF($AG109="","",$AK$14+AO103)</f>
        <v/>
      </c>
      <c r="AT103" s="564"/>
      <c r="AU103" s="157"/>
      <c r="AV103" s="526" t="s">
        <v>670</v>
      </c>
      <c r="AW103" s="526"/>
      <c r="AX103" s="526"/>
      <c r="AY103" s="526" t="str">
        <f>IF($F$59="","",$F$59)</f>
        <v>単相3線式100/200V</v>
      </c>
      <c r="AZ103" s="526"/>
      <c r="BA103" s="526"/>
      <c r="BB103" s="556" t="str">
        <f>IF(AS103="","",IF(AY103=$CC$11,107+AS103,IF(AY103=$CC$12,107+AS103,IF(AY103=$CC$13,214+AS103,IF(AY103=$CC$14,214+AS103,"")))))</f>
        <v/>
      </c>
      <c r="BC103" s="556"/>
      <c r="BD103" s="556"/>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row>
    <row r="104" spans="1:88" s="156" customFormat="1" ht="19.5" customHeight="1">
      <c r="A104" s="228"/>
      <c r="B104" s="157"/>
      <c r="C104" s="591" t="s">
        <v>347</v>
      </c>
      <c r="D104" s="592"/>
      <c r="E104" s="593"/>
      <c r="F104" s="303"/>
      <c r="G104" s="286" t="s">
        <v>530</v>
      </c>
      <c r="H104" s="268"/>
      <c r="I104" s="157"/>
      <c r="J104" s="240" t="s">
        <v>348</v>
      </c>
      <c r="K104" s="278" t="str">
        <f t="shared" ref="K104:K112" si="1">IF(F104="","",IF($F$59=$CC$11,ROUND(F104*1000/105,1),IF($F$59=$CC$12,ROUND(F104*1000/210,1),IF($F$59=$CC$13,ROUND(F104*1000/210,1),IF($F$59=$CC$14,ROUND(F104*1000/SQRT(3)/210,1),0)))))</f>
        <v/>
      </c>
      <c r="L104" s="250" t="s">
        <v>671</v>
      </c>
      <c r="M104" s="250"/>
      <c r="N104" s="157"/>
      <c r="O104" s="157"/>
      <c r="P104" s="228"/>
      <c r="Q104" s="228"/>
      <c r="R104" s="228"/>
      <c r="S104" s="157"/>
      <c r="T104" s="167"/>
      <c r="U104" s="228"/>
      <c r="V104" s="228"/>
      <c r="W104" s="228"/>
      <c r="X104" s="228"/>
      <c r="Y104" s="228"/>
      <c r="Z104" s="228"/>
      <c r="AA104" s="527"/>
      <c r="AB104" s="529" t="s">
        <v>196</v>
      </c>
      <c r="AC104" s="530"/>
      <c r="AD104" s="193"/>
      <c r="AE104" s="299"/>
      <c r="AF104" s="179"/>
      <c r="AG104" s="300"/>
      <c r="AH104" s="157"/>
      <c r="AI104" s="157"/>
      <c r="AJ104" s="598"/>
      <c r="AK104" s="599"/>
      <c r="AL104" s="599"/>
      <c r="AM104" s="257"/>
      <c r="AN104" s="561"/>
      <c r="AO104" s="565"/>
      <c r="AP104" s="566"/>
      <c r="AQ104" s="257"/>
      <c r="AR104" s="561"/>
      <c r="AS104" s="565"/>
      <c r="AT104" s="566"/>
      <c r="AU104" s="157"/>
      <c r="AV104" s="527"/>
      <c r="AW104" s="527"/>
      <c r="AX104" s="527"/>
      <c r="AY104" s="527"/>
      <c r="AZ104" s="527"/>
      <c r="BA104" s="527"/>
      <c r="BB104" s="557"/>
      <c r="BC104" s="557"/>
      <c r="BD104" s="557"/>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row>
    <row r="105" spans="1:88" s="156" customFormat="1" ht="19.5" customHeight="1" thickBot="1">
      <c r="A105" s="228"/>
      <c r="B105" s="228"/>
      <c r="C105" s="591" t="s">
        <v>349</v>
      </c>
      <c r="D105" s="592"/>
      <c r="E105" s="593"/>
      <c r="F105" s="303"/>
      <c r="G105" s="286" t="s">
        <v>641</v>
      </c>
      <c r="H105" s="268"/>
      <c r="I105" s="157"/>
      <c r="J105" s="240" t="s">
        <v>350</v>
      </c>
      <c r="K105" s="278" t="str">
        <f t="shared" si="1"/>
        <v/>
      </c>
      <c r="L105" s="250" t="s">
        <v>672</v>
      </c>
      <c r="M105" s="250"/>
      <c r="N105" s="228"/>
      <c r="O105" s="228"/>
      <c r="P105" s="228"/>
      <c r="Q105" s="228"/>
      <c r="R105" s="228"/>
      <c r="S105" s="167"/>
      <c r="T105" s="167"/>
      <c r="U105" s="228"/>
      <c r="V105" s="228"/>
      <c r="W105" s="228"/>
      <c r="X105" s="228"/>
      <c r="Y105" s="228"/>
      <c r="Z105" s="228"/>
      <c r="AA105" s="527"/>
      <c r="AB105" s="558" t="s">
        <v>556</v>
      </c>
      <c r="AC105" s="559"/>
      <c r="AD105" s="196" t="s">
        <v>531</v>
      </c>
      <c r="AE105" s="260" t="str">
        <f>IF(AE104="","",VLOOKUP(AE104,$U$27:$V$40,2,FALSE))</f>
        <v/>
      </c>
      <c r="AF105" s="196" t="s">
        <v>198</v>
      </c>
      <c r="AG105" s="259" t="str">
        <f>IF(AG104="","",VLOOKUP(AG104,$U$27:$V$40,2,FALSE))</f>
        <v/>
      </c>
      <c r="AH105" s="157"/>
      <c r="AI105" s="157"/>
      <c r="AJ105" s="598"/>
      <c r="AK105" s="599"/>
      <c r="AL105" s="599"/>
      <c r="AM105" s="257"/>
      <c r="AN105" s="561"/>
      <c r="AO105" s="565"/>
      <c r="AP105" s="566"/>
      <c r="AQ105" s="257"/>
      <c r="AR105" s="561"/>
      <c r="AS105" s="565"/>
      <c r="AT105" s="566"/>
      <c r="AU105" s="157"/>
      <c r="AV105" s="528"/>
      <c r="AW105" s="528"/>
      <c r="AX105" s="528"/>
      <c r="AY105" s="528"/>
      <c r="AZ105" s="528"/>
      <c r="BA105" s="528"/>
      <c r="BB105" s="557"/>
      <c r="BC105" s="557"/>
      <c r="BD105" s="5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228"/>
      <c r="CC105" s="228"/>
      <c r="CD105" s="228"/>
      <c r="CE105" s="228"/>
      <c r="CF105" s="228"/>
    </row>
    <row r="106" spans="1:88" s="156" customFormat="1" ht="19.5" customHeight="1">
      <c r="A106" s="228"/>
      <c r="B106" s="228"/>
      <c r="C106" s="591" t="s">
        <v>351</v>
      </c>
      <c r="D106" s="592"/>
      <c r="E106" s="593"/>
      <c r="F106" s="303"/>
      <c r="G106" s="286" t="s">
        <v>641</v>
      </c>
      <c r="H106" s="268"/>
      <c r="I106" s="157"/>
      <c r="J106" s="240" t="s">
        <v>352</v>
      </c>
      <c r="K106" s="278" t="str">
        <f t="shared" si="1"/>
        <v/>
      </c>
      <c r="L106" s="250" t="s">
        <v>673</v>
      </c>
      <c r="M106" s="250"/>
      <c r="N106" s="228"/>
      <c r="O106" s="228"/>
      <c r="P106" s="228"/>
      <c r="Q106" s="228"/>
      <c r="R106" s="228"/>
      <c r="S106" s="167"/>
      <c r="T106" s="167"/>
      <c r="U106" s="228"/>
      <c r="V106" s="228"/>
      <c r="W106" s="228"/>
      <c r="X106" s="228"/>
      <c r="Y106" s="228"/>
      <c r="Z106" s="228"/>
      <c r="AA106" s="527"/>
      <c r="AB106" s="529" t="s">
        <v>199</v>
      </c>
      <c r="AC106" s="530"/>
      <c r="AD106" s="196" t="s">
        <v>562</v>
      </c>
      <c r="AE106" s="301"/>
      <c r="AF106" s="196" t="s">
        <v>563</v>
      </c>
      <c r="AG106" s="302"/>
      <c r="AH106" s="157"/>
      <c r="AI106" s="157"/>
      <c r="AJ106" s="598"/>
      <c r="AK106" s="599"/>
      <c r="AL106" s="599"/>
      <c r="AM106" s="250"/>
      <c r="AN106" s="561"/>
      <c r="AO106" s="565"/>
      <c r="AP106" s="566"/>
      <c r="AQ106" s="261"/>
      <c r="AR106" s="561"/>
      <c r="AS106" s="565"/>
      <c r="AT106" s="566"/>
      <c r="AU106" s="157"/>
      <c r="AV106" s="531" t="s">
        <v>353</v>
      </c>
      <c r="AW106" s="532"/>
      <c r="AX106" s="532"/>
      <c r="AY106" s="537"/>
      <c r="AZ106" s="538"/>
      <c r="BA106" s="539"/>
      <c r="BB106" s="584" t="s">
        <v>226</v>
      </c>
      <c r="BC106" s="546"/>
      <c r="BD106" s="547"/>
      <c r="BE106" s="228"/>
      <c r="BF106" s="228"/>
      <c r="BG106" s="228"/>
      <c r="BH106" s="228"/>
      <c r="BI106" s="228"/>
      <c r="BJ106" s="228"/>
      <c r="BK106" s="228"/>
      <c r="BL106" s="228"/>
      <c r="BM106" s="228"/>
      <c r="BN106" s="228"/>
      <c r="BO106" s="228"/>
      <c r="BP106" s="228"/>
      <c r="BQ106" s="228"/>
      <c r="BR106" s="228"/>
      <c r="BS106" s="228"/>
      <c r="BT106" s="228"/>
      <c r="BU106" s="228"/>
      <c r="BV106" s="228"/>
      <c r="BW106" s="228"/>
      <c r="BX106" s="228"/>
      <c r="BY106" s="228"/>
      <c r="BZ106" s="228"/>
      <c r="CA106" s="228"/>
      <c r="CB106" s="228"/>
      <c r="CC106" s="228"/>
      <c r="CD106" s="228"/>
      <c r="CE106" s="228"/>
      <c r="CF106" s="228"/>
    </row>
    <row r="107" spans="1:88" s="156" customFormat="1" ht="19.5" customHeight="1">
      <c r="A107" s="228"/>
      <c r="B107" s="228"/>
      <c r="C107" s="591" t="s">
        <v>354</v>
      </c>
      <c r="D107" s="592"/>
      <c r="E107" s="593"/>
      <c r="F107" s="303"/>
      <c r="G107" s="286" t="s">
        <v>641</v>
      </c>
      <c r="H107" s="268"/>
      <c r="I107" s="157"/>
      <c r="J107" s="240" t="s">
        <v>355</v>
      </c>
      <c r="K107" s="278" t="str">
        <f t="shared" si="1"/>
        <v/>
      </c>
      <c r="L107" s="250" t="s">
        <v>674</v>
      </c>
      <c r="M107" s="250"/>
      <c r="N107" s="228"/>
      <c r="O107" s="228"/>
      <c r="P107" s="228"/>
      <c r="Q107" s="228"/>
      <c r="R107" s="228"/>
      <c r="S107" s="230"/>
      <c r="T107" s="167"/>
      <c r="U107" s="228"/>
      <c r="V107" s="228"/>
      <c r="W107" s="228"/>
      <c r="X107" s="228"/>
      <c r="Y107" s="228"/>
      <c r="Z107" s="228"/>
      <c r="AA107" s="527"/>
      <c r="AB107" s="262" t="s">
        <v>202</v>
      </c>
      <c r="AC107" s="263"/>
      <c r="AD107" s="196" t="s">
        <v>585</v>
      </c>
      <c r="AE107" s="264" t="str">
        <f>IF(AE104="","",ROUND(AE105*(AE106/1000),3))</f>
        <v/>
      </c>
      <c r="AF107" s="196" t="s">
        <v>566</v>
      </c>
      <c r="AG107" s="265" t="str">
        <f>IF(AG104="","",ROUND(AG105*(AG106/1000),3))</f>
        <v/>
      </c>
      <c r="AH107" s="157"/>
      <c r="AI107" s="157"/>
      <c r="AJ107" s="598"/>
      <c r="AK107" s="599"/>
      <c r="AL107" s="599"/>
      <c r="AM107" s="250"/>
      <c r="AN107" s="561"/>
      <c r="AO107" s="565"/>
      <c r="AP107" s="566"/>
      <c r="AQ107" s="261"/>
      <c r="AR107" s="561"/>
      <c r="AS107" s="565"/>
      <c r="AT107" s="566"/>
      <c r="AU107" s="157"/>
      <c r="AV107" s="533"/>
      <c r="AW107" s="534"/>
      <c r="AX107" s="534"/>
      <c r="AY107" s="540"/>
      <c r="AZ107" s="541"/>
      <c r="BA107" s="542"/>
      <c r="BB107" s="571"/>
      <c r="BC107" s="572"/>
      <c r="BD107" s="573"/>
      <c r="BE107" s="228"/>
      <c r="BF107" s="228"/>
      <c r="BG107" s="228"/>
      <c r="BH107" s="228"/>
      <c r="BI107" s="228"/>
      <c r="BJ107" s="228"/>
      <c r="BK107" s="228"/>
      <c r="BL107" s="228"/>
      <c r="BM107" s="228"/>
      <c r="BN107" s="228"/>
      <c r="BO107" s="228"/>
      <c r="BP107" s="228"/>
      <c r="BQ107" s="228"/>
      <c r="BR107" s="228"/>
      <c r="BS107" s="228"/>
      <c r="BT107" s="228"/>
      <c r="BU107" s="228"/>
      <c r="BV107" s="228"/>
      <c r="BW107" s="228"/>
      <c r="BX107" s="228"/>
      <c r="BY107" s="228"/>
      <c r="BZ107" s="228"/>
      <c r="CA107" s="228"/>
      <c r="CB107" s="228"/>
      <c r="CC107" s="228"/>
      <c r="CD107" s="228"/>
      <c r="CE107" s="228"/>
      <c r="CF107" s="228"/>
    </row>
    <row r="108" spans="1:88" s="156" customFormat="1" ht="19.5" customHeight="1" thickBot="1">
      <c r="A108" s="228"/>
      <c r="B108" s="228"/>
      <c r="C108" s="591" t="s">
        <v>356</v>
      </c>
      <c r="D108" s="592"/>
      <c r="E108" s="593"/>
      <c r="F108" s="303"/>
      <c r="G108" s="286" t="s">
        <v>530</v>
      </c>
      <c r="H108" s="268"/>
      <c r="I108" s="157"/>
      <c r="J108" s="240" t="s">
        <v>357</v>
      </c>
      <c r="K108" s="278" t="str">
        <f t="shared" si="1"/>
        <v/>
      </c>
      <c r="L108" s="250" t="s">
        <v>675</v>
      </c>
      <c r="M108" s="250"/>
      <c r="N108" s="228"/>
      <c r="O108" s="228"/>
      <c r="P108" s="228"/>
      <c r="Q108" s="228"/>
      <c r="R108" s="228"/>
      <c r="S108" s="228"/>
      <c r="T108" s="167"/>
      <c r="U108" s="228"/>
      <c r="V108" s="228"/>
      <c r="W108" s="228"/>
      <c r="X108" s="228"/>
      <c r="Y108" s="228"/>
      <c r="Z108" s="228"/>
      <c r="AA108" s="528"/>
      <c r="AB108" s="188"/>
      <c r="AC108" s="179"/>
      <c r="AD108" s="179"/>
      <c r="AE108" s="203" t="s">
        <v>569</v>
      </c>
      <c r="AF108" s="180"/>
      <c r="AG108" s="204" t="s">
        <v>570</v>
      </c>
      <c r="AH108" s="157"/>
      <c r="AI108" s="157"/>
      <c r="AJ108" s="598"/>
      <c r="AK108" s="599"/>
      <c r="AL108" s="599"/>
      <c r="AM108" s="266"/>
      <c r="AN108" s="562"/>
      <c r="AO108" s="567"/>
      <c r="AP108" s="568"/>
      <c r="AQ108" s="261"/>
      <c r="AR108" s="562"/>
      <c r="AS108" s="567"/>
      <c r="AT108" s="568"/>
      <c r="AU108" s="157"/>
      <c r="AV108" s="535"/>
      <c r="AW108" s="536"/>
      <c r="AX108" s="536"/>
      <c r="AY108" s="543"/>
      <c r="AZ108" s="544"/>
      <c r="BA108" s="545"/>
      <c r="BB108" s="574"/>
      <c r="BC108" s="575"/>
      <c r="BD108" s="576"/>
      <c r="BE108" s="228"/>
      <c r="BF108" s="228"/>
      <c r="BG108" s="228"/>
      <c r="BH108" s="228"/>
      <c r="BI108" s="228"/>
      <c r="BJ108" s="228"/>
      <c r="BK108" s="228"/>
      <c r="BL108" s="228"/>
      <c r="BM108" s="228"/>
      <c r="BN108" s="228"/>
      <c r="BO108" s="228"/>
      <c r="BP108" s="228"/>
      <c r="BQ108" s="228"/>
      <c r="BR108" s="228"/>
      <c r="BS108" s="228"/>
      <c r="BT108" s="228"/>
      <c r="BU108" s="228"/>
      <c r="BV108" s="228"/>
      <c r="BW108" s="228"/>
      <c r="BX108" s="228"/>
      <c r="BY108" s="228"/>
      <c r="BZ108" s="228"/>
      <c r="CA108" s="228"/>
      <c r="CB108" s="228"/>
      <c r="CC108" s="228"/>
      <c r="CD108" s="228"/>
      <c r="CE108" s="228"/>
      <c r="CF108" s="228"/>
    </row>
    <row r="109" spans="1:88" s="156" customFormat="1" ht="19.5" customHeight="1" thickTop="1">
      <c r="A109" s="228"/>
      <c r="B109" s="228"/>
      <c r="C109" s="591" t="s">
        <v>358</v>
      </c>
      <c r="D109" s="592"/>
      <c r="E109" s="593"/>
      <c r="F109" s="303"/>
      <c r="G109" s="286" t="s">
        <v>530</v>
      </c>
      <c r="H109" s="268"/>
      <c r="I109" s="157"/>
      <c r="J109" s="240" t="s">
        <v>359</v>
      </c>
      <c r="K109" s="278" t="str">
        <f t="shared" si="1"/>
        <v/>
      </c>
      <c r="L109" s="250" t="s">
        <v>676</v>
      </c>
      <c r="M109" s="250"/>
      <c r="N109" s="228"/>
      <c r="O109" s="228"/>
      <c r="P109" s="228"/>
      <c r="Q109" s="228"/>
      <c r="R109" s="228"/>
      <c r="S109" s="228"/>
      <c r="T109" s="167"/>
      <c r="U109" s="228"/>
      <c r="V109" s="228"/>
      <c r="W109" s="228"/>
      <c r="X109" s="228"/>
      <c r="Y109" s="228"/>
      <c r="Z109" s="157"/>
      <c r="AA109" s="157"/>
      <c r="AB109" s="552" t="s">
        <v>360</v>
      </c>
      <c r="AC109" s="552"/>
      <c r="AD109" s="552"/>
      <c r="AE109" s="552"/>
      <c r="AF109" s="553"/>
      <c r="AG109" s="267" t="str">
        <f>IF(AG107="",AE107,AE107+AG107)</f>
        <v/>
      </c>
      <c r="AH109" s="250" t="s">
        <v>677</v>
      </c>
      <c r="AI109" s="157"/>
      <c r="AJ109" s="598"/>
      <c r="AK109" s="599"/>
      <c r="AL109" s="599"/>
      <c r="AM109" s="271"/>
      <c r="AN109" s="261"/>
      <c r="AO109" s="257"/>
      <c r="AP109" s="257"/>
      <c r="AQ109" s="268"/>
      <c r="AR109" s="261"/>
      <c r="AS109" s="269"/>
      <c r="AT109" s="269"/>
      <c r="AU109" s="157"/>
      <c r="AV109" s="579"/>
      <c r="AW109" s="580"/>
      <c r="AX109" s="580"/>
      <c r="AY109" s="580"/>
      <c r="AZ109" s="270"/>
      <c r="BA109" s="270"/>
      <c r="BB109" s="270"/>
      <c r="BC109" s="270"/>
      <c r="BD109" s="270"/>
      <c r="BE109" s="228"/>
      <c r="BF109" s="228"/>
      <c r="BG109" s="228"/>
      <c r="BH109" s="228"/>
      <c r="BI109" s="228"/>
      <c r="BJ109" s="228"/>
      <c r="BK109" s="228"/>
      <c r="BL109" s="228"/>
      <c r="BM109" s="228"/>
      <c r="BN109" s="228"/>
      <c r="BO109" s="228"/>
      <c r="BP109" s="228"/>
      <c r="BQ109" s="228"/>
      <c r="BR109" s="228"/>
      <c r="BS109" s="228"/>
      <c r="BT109" s="228"/>
      <c r="BU109" s="228"/>
      <c r="BV109" s="228"/>
      <c r="BW109" s="228"/>
      <c r="BX109" s="228"/>
      <c r="BY109" s="228"/>
      <c r="BZ109" s="228"/>
      <c r="CA109" s="228"/>
      <c r="CB109" s="157"/>
      <c r="CC109" s="228"/>
      <c r="CD109" s="157"/>
      <c r="CE109" s="157"/>
      <c r="CF109" s="157"/>
      <c r="CG109" s="21"/>
      <c r="CH109" s="21"/>
      <c r="CI109" s="21"/>
      <c r="CJ109" s="21"/>
    </row>
    <row r="110" spans="1:88" s="156" customFormat="1" ht="19.5" customHeight="1" thickBot="1">
      <c r="A110" s="228"/>
      <c r="B110" s="228"/>
      <c r="C110" s="591" t="s">
        <v>361</v>
      </c>
      <c r="D110" s="592"/>
      <c r="E110" s="593"/>
      <c r="F110" s="303"/>
      <c r="G110" s="286" t="s">
        <v>641</v>
      </c>
      <c r="H110" s="268"/>
      <c r="I110" s="157"/>
      <c r="J110" s="240" t="s">
        <v>362</v>
      </c>
      <c r="K110" s="278" t="str">
        <f t="shared" si="1"/>
        <v/>
      </c>
      <c r="L110" s="250" t="s">
        <v>363</v>
      </c>
      <c r="M110" s="250"/>
      <c r="N110" s="228"/>
      <c r="O110" s="228"/>
      <c r="P110" s="157"/>
      <c r="Q110" s="157"/>
      <c r="R110" s="157"/>
      <c r="S110" s="228"/>
      <c r="T110" s="167"/>
      <c r="U110" s="228"/>
      <c r="V110" s="228"/>
      <c r="W110" s="228"/>
      <c r="X110" s="228"/>
      <c r="Y110" s="228"/>
      <c r="Z110" s="157"/>
      <c r="AA110" s="157"/>
      <c r="AB110" s="157"/>
      <c r="AC110" s="157"/>
      <c r="AD110" s="157"/>
      <c r="AE110" s="157"/>
      <c r="AF110" s="157"/>
      <c r="AG110" s="203" t="s">
        <v>575</v>
      </c>
      <c r="AH110" s="157"/>
      <c r="AI110" s="157"/>
      <c r="AJ110" s="271"/>
      <c r="AK110" s="271"/>
      <c r="AL110" s="271"/>
      <c r="AM110" s="271"/>
      <c r="AN110" s="271"/>
      <c r="AO110" s="271"/>
      <c r="AP110" s="271"/>
      <c r="AQ110" s="250"/>
      <c r="AR110" s="250"/>
      <c r="AS110" s="238"/>
      <c r="AT110" s="238"/>
      <c r="AU110" s="157"/>
      <c r="AV110" s="580"/>
      <c r="AW110" s="580"/>
      <c r="AX110" s="580"/>
      <c r="AY110" s="580"/>
      <c r="AZ110" s="250"/>
      <c r="BA110" s="250"/>
      <c r="BB110" s="238"/>
      <c r="BC110" s="159"/>
      <c r="BD110" s="159"/>
      <c r="BE110" s="228"/>
      <c r="BF110" s="228"/>
      <c r="BG110" s="228"/>
      <c r="BH110" s="228"/>
      <c r="BI110" s="228"/>
      <c r="BJ110" s="228"/>
      <c r="BK110" s="228"/>
      <c r="BL110" s="228"/>
      <c r="BM110" s="228"/>
      <c r="BN110" s="228"/>
      <c r="BO110" s="228"/>
      <c r="BP110" s="228"/>
      <c r="BQ110" s="228"/>
      <c r="BR110" s="228"/>
      <c r="BS110" s="228"/>
      <c r="BT110" s="228"/>
      <c r="BU110" s="228"/>
      <c r="BV110" s="228"/>
      <c r="BW110" s="228"/>
      <c r="BX110" s="228"/>
      <c r="BY110" s="228"/>
      <c r="BZ110" s="228"/>
      <c r="CA110" s="228"/>
      <c r="CB110" s="228"/>
      <c r="CC110" s="228"/>
      <c r="CD110" s="228"/>
      <c r="CE110" s="228"/>
      <c r="CF110" s="228"/>
    </row>
    <row r="111" spans="1:88" s="156" customFormat="1" ht="19.5" customHeight="1" thickTop="1">
      <c r="A111" s="228"/>
      <c r="B111" s="167"/>
      <c r="C111" s="591" t="s">
        <v>364</v>
      </c>
      <c r="D111" s="592"/>
      <c r="E111" s="593"/>
      <c r="F111" s="303"/>
      <c r="G111" s="286" t="s">
        <v>641</v>
      </c>
      <c r="H111" s="268"/>
      <c r="I111" s="157"/>
      <c r="J111" s="240" t="s">
        <v>365</v>
      </c>
      <c r="K111" s="278" t="str">
        <f t="shared" si="1"/>
        <v/>
      </c>
      <c r="L111" s="250" t="s">
        <v>678</v>
      </c>
      <c r="M111" s="250"/>
      <c r="N111" s="229"/>
      <c r="O111" s="229"/>
      <c r="P111" s="229"/>
      <c r="Q111" s="229"/>
      <c r="R111" s="228"/>
      <c r="S111" s="228"/>
      <c r="T111" s="167"/>
      <c r="U111" s="228"/>
      <c r="V111" s="228"/>
      <c r="W111" s="228"/>
      <c r="X111" s="228"/>
      <c r="Y111" s="157"/>
      <c r="Z111" s="157"/>
      <c r="AA111" s="526" t="s">
        <v>679</v>
      </c>
      <c r="AB111" s="252" t="s">
        <v>193</v>
      </c>
      <c r="AC111" s="253"/>
      <c r="AD111" s="186"/>
      <c r="AE111" s="254" t="s">
        <v>194</v>
      </c>
      <c r="AF111" s="255"/>
      <c r="AG111" s="256" t="s">
        <v>546</v>
      </c>
      <c r="AH111" s="157"/>
      <c r="AI111" s="157"/>
      <c r="AJ111" s="250"/>
      <c r="AK111" s="250"/>
      <c r="AL111" s="250"/>
      <c r="AM111" s="250"/>
      <c r="AN111" s="560" t="s">
        <v>680</v>
      </c>
      <c r="AO111" s="563" t="str">
        <f>IF(AG117="","",ROUND($M$59*K104*AG117,2))</f>
        <v/>
      </c>
      <c r="AP111" s="564"/>
      <c r="AQ111" s="257"/>
      <c r="AR111" s="560" t="s">
        <v>681</v>
      </c>
      <c r="AS111" s="563" t="str">
        <f>IF($AG117="","",$AK$14+AO111)</f>
        <v/>
      </c>
      <c r="AT111" s="564"/>
      <c r="AU111" s="157"/>
      <c r="AV111" s="526" t="s">
        <v>682</v>
      </c>
      <c r="AW111" s="526"/>
      <c r="AX111" s="526"/>
      <c r="AY111" s="526" t="str">
        <f>IF($F$59="","",$F$59)</f>
        <v>単相3線式100/200V</v>
      </c>
      <c r="AZ111" s="526"/>
      <c r="BA111" s="526"/>
      <c r="BB111" s="556" t="str">
        <f>IF(AS111="","",IF(AY111=$CC$11,107+AS111,IF(AY111=$CC$12,107+AS111,IF(AY111=$CC$13,214+AS111,IF(AY111=$CC$14,214+AS111,"")))))</f>
        <v/>
      </c>
      <c r="BC111" s="556"/>
      <c r="BD111" s="556"/>
      <c r="BE111" s="228"/>
      <c r="BF111" s="228"/>
      <c r="BG111" s="228"/>
      <c r="BH111" s="228"/>
      <c r="BI111" s="228"/>
      <c r="BJ111" s="228"/>
      <c r="BK111" s="228"/>
      <c r="BL111" s="228"/>
      <c r="BM111" s="228"/>
      <c r="BN111" s="228"/>
      <c r="BO111" s="228"/>
      <c r="BP111" s="228"/>
      <c r="BQ111" s="228"/>
      <c r="BR111" s="228"/>
      <c r="BS111" s="228"/>
      <c r="BT111" s="228"/>
      <c r="BU111" s="228"/>
      <c r="BV111" s="228"/>
      <c r="BW111" s="228"/>
      <c r="BX111" s="228"/>
      <c r="BY111" s="228"/>
      <c r="BZ111" s="228"/>
      <c r="CA111" s="228"/>
      <c r="CB111" s="228"/>
      <c r="CC111" s="157"/>
      <c r="CD111" s="228"/>
      <c r="CE111" s="228"/>
      <c r="CF111" s="228"/>
    </row>
    <row r="112" spans="1:88" s="156" customFormat="1" ht="19.5" customHeight="1">
      <c r="A112" s="228"/>
      <c r="B112" s="167"/>
      <c r="C112" s="591" t="s">
        <v>366</v>
      </c>
      <c r="D112" s="592"/>
      <c r="E112" s="593"/>
      <c r="F112" s="303"/>
      <c r="G112" s="286" t="s">
        <v>641</v>
      </c>
      <c r="H112" s="268"/>
      <c r="I112" s="157"/>
      <c r="J112" s="240" t="s">
        <v>367</v>
      </c>
      <c r="K112" s="278" t="str">
        <f t="shared" si="1"/>
        <v/>
      </c>
      <c r="L112" s="250" t="s">
        <v>683</v>
      </c>
      <c r="M112" s="289"/>
      <c r="N112" s="229"/>
      <c r="O112" s="229"/>
      <c r="P112" s="229"/>
      <c r="Q112" s="229"/>
      <c r="R112" s="228"/>
      <c r="S112" s="228"/>
      <c r="T112" s="167"/>
      <c r="U112" s="228"/>
      <c r="V112" s="228"/>
      <c r="W112" s="228"/>
      <c r="X112" s="228"/>
      <c r="Y112" s="157"/>
      <c r="Z112" s="157"/>
      <c r="AA112" s="527"/>
      <c r="AB112" s="529" t="s">
        <v>196</v>
      </c>
      <c r="AC112" s="530"/>
      <c r="AD112" s="193"/>
      <c r="AE112" s="299"/>
      <c r="AF112" s="179"/>
      <c r="AG112" s="300"/>
      <c r="AH112" s="157"/>
      <c r="AI112" s="157"/>
      <c r="AJ112" s="250"/>
      <c r="AK112" s="250"/>
      <c r="AL112" s="250"/>
      <c r="AM112" s="250"/>
      <c r="AN112" s="561"/>
      <c r="AO112" s="565"/>
      <c r="AP112" s="566"/>
      <c r="AQ112" s="257"/>
      <c r="AR112" s="561"/>
      <c r="AS112" s="565"/>
      <c r="AT112" s="566"/>
      <c r="AU112" s="157"/>
      <c r="AV112" s="527"/>
      <c r="AW112" s="527"/>
      <c r="AX112" s="527"/>
      <c r="AY112" s="527"/>
      <c r="AZ112" s="527"/>
      <c r="BA112" s="527"/>
      <c r="BB112" s="557"/>
      <c r="BC112" s="557"/>
      <c r="BD112" s="557"/>
      <c r="BE112" s="228"/>
      <c r="BF112" s="228"/>
      <c r="BG112" s="228"/>
      <c r="BH112" s="228"/>
      <c r="BI112" s="228"/>
      <c r="BJ112" s="228"/>
      <c r="BK112" s="228"/>
      <c r="BL112" s="228"/>
      <c r="BM112" s="228"/>
      <c r="BN112" s="228"/>
      <c r="BO112" s="228"/>
      <c r="BP112" s="228"/>
      <c r="BQ112" s="228"/>
      <c r="BR112" s="228"/>
      <c r="BS112" s="228"/>
      <c r="BT112" s="228"/>
      <c r="BU112" s="228"/>
      <c r="BV112" s="228"/>
      <c r="BW112" s="228"/>
      <c r="BX112" s="228"/>
      <c r="BY112" s="228"/>
      <c r="BZ112" s="228"/>
      <c r="CA112" s="228"/>
      <c r="CB112" s="228"/>
      <c r="CC112" s="228"/>
      <c r="CD112" s="228"/>
      <c r="CE112" s="228"/>
      <c r="CF112" s="228"/>
    </row>
    <row r="113" spans="1:88" s="156" customFormat="1" ht="19.5" customHeight="1" thickBot="1">
      <c r="A113" s="228"/>
      <c r="B113" s="230"/>
      <c r="C113" s="167"/>
      <c r="D113" s="228"/>
      <c r="E113" s="228"/>
      <c r="F113" s="228"/>
      <c r="G113" s="228"/>
      <c r="H113" s="228"/>
      <c r="I113" s="228"/>
      <c r="J113" s="228"/>
      <c r="K113" s="228"/>
      <c r="L113" s="228"/>
      <c r="M113" s="228"/>
      <c r="N113" s="228"/>
      <c r="O113" s="228"/>
      <c r="P113" s="228"/>
      <c r="Q113" s="228"/>
      <c r="R113" s="228"/>
      <c r="S113" s="230"/>
      <c r="T113" s="157"/>
      <c r="U113" s="157"/>
      <c r="V113" s="157"/>
      <c r="W113" s="157"/>
      <c r="X113" s="157"/>
      <c r="Y113" s="157"/>
      <c r="Z113" s="157"/>
      <c r="AA113" s="527"/>
      <c r="AB113" s="558" t="s">
        <v>553</v>
      </c>
      <c r="AC113" s="559"/>
      <c r="AD113" s="196" t="s">
        <v>557</v>
      </c>
      <c r="AE113" s="260" t="str">
        <f>IF(AE112="","",VLOOKUP(AE112,$U$27:$V$40,2,FALSE))</f>
        <v/>
      </c>
      <c r="AF113" s="196" t="s">
        <v>558</v>
      </c>
      <c r="AG113" s="259" t="str">
        <f>IF(AG112="","",VLOOKUP(AG112,$U$27:$V$40,2,FALSE))</f>
        <v/>
      </c>
      <c r="AH113" s="157"/>
      <c r="AI113" s="157"/>
      <c r="AJ113" s="241"/>
      <c r="AK113" s="241"/>
      <c r="AL113" s="241"/>
      <c r="AM113" s="241"/>
      <c r="AN113" s="561"/>
      <c r="AO113" s="565"/>
      <c r="AP113" s="566"/>
      <c r="AQ113" s="257"/>
      <c r="AR113" s="561"/>
      <c r="AS113" s="565"/>
      <c r="AT113" s="566"/>
      <c r="AU113" s="157"/>
      <c r="AV113" s="528"/>
      <c r="AW113" s="528"/>
      <c r="AX113" s="528"/>
      <c r="AY113" s="528"/>
      <c r="AZ113" s="528"/>
      <c r="BA113" s="528"/>
      <c r="BB113" s="557"/>
      <c r="BC113" s="557"/>
      <c r="BD113" s="557"/>
      <c r="BE113" s="228"/>
      <c r="BF113" s="228"/>
      <c r="BG113" s="228"/>
      <c r="BH113" s="228"/>
      <c r="BI113" s="228"/>
      <c r="BJ113" s="228"/>
      <c r="BK113" s="228"/>
      <c r="BL113" s="228"/>
      <c r="BM113" s="228"/>
      <c r="BN113" s="228"/>
      <c r="BO113" s="228"/>
      <c r="BP113" s="228"/>
      <c r="BQ113" s="228"/>
      <c r="BR113" s="228"/>
      <c r="BS113" s="228"/>
      <c r="BT113" s="228"/>
      <c r="BU113" s="228"/>
      <c r="BV113" s="228"/>
      <c r="BW113" s="228"/>
      <c r="BX113" s="228"/>
      <c r="BY113" s="228"/>
      <c r="BZ113" s="228"/>
      <c r="CA113" s="228"/>
      <c r="CB113" s="228"/>
      <c r="CC113" s="228"/>
      <c r="CD113" s="228"/>
      <c r="CE113" s="228"/>
      <c r="CF113" s="228"/>
    </row>
    <row r="114" spans="1:88" s="156" customFormat="1" ht="19.5" customHeight="1">
      <c r="A114" s="228"/>
      <c r="B114" s="228"/>
      <c r="C114" s="167"/>
      <c r="D114" s="228"/>
      <c r="E114" s="228"/>
      <c r="F114" s="228"/>
      <c r="G114" s="228"/>
      <c r="H114" s="228"/>
      <c r="I114" s="228"/>
      <c r="J114" s="228"/>
      <c r="K114" s="228"/>
      <c r="L114" s="228"/>
      <c r="M114" s="228"/>
      <c r="N114" s="228"/>
      <c r="O114" s="228"/>
      <c r="P114" s="228"/>
      <c r="Q114" s="228"/>
      <c r="R114" s="228"/>
      <c r="S114" s="228"/>
      <c r="T114" s="157"/>
      <c r="U114" s="157"/>
      <c r="V114" s="157"/>
      <c r="W114" s="157"/>
      <c r="X114" s="157"/>
      <c r="Y114" s="157"/>
      <c r="Z114" s="157"/>
      <c r="AA114" s="527"/>
      <c r="AB114" s="529" t="s">
        <v>199</v>
      </c>
      <c r="AC114" s="530"/>
      <c r="AD114" s="196" t="s">
        <v>562</v>
      </c>
      <c r="AE114" s="301"/>
      <c r="AF114" s="196" t="s">
        <v>563</v>
      </c>
      <c r="AG114" s="302"/>
      <c r="AH114" s="157"/>
      <c r="AI114" s="157"/>
      <c r="AJ114" s="241"/>
      <c r="AK114" s="241"/>
      <c r="AL114" s="241"/>
      <c r="AM114" s="241"/>
      <c r="AN114" s="561"/>
      <c r="AO114" s="565"/>
      <c r="AP114" s="566"/>
      <c r="AQ114" s="261"/>
      <c r="AR114" s="561"/>
      <c r="AS114" s="565"/>
      <c r="AT114" s="566"/>
      <c r="AU114" s="157"/>
      <c r="AV114" s="531" t="s">
        <v>368</v>
      </c>
      <c r="AW114" s="532"/>
      <c r="AX114" s="532"/>
      <c r="AY114" s="537"/>
      <c r="AZ114" s="538"/>
      <c r="BA114" s="539"/>
      <c r="BB114" s="584" t="s">
        <v>226</v>
      </c>
      <c r="BC114" s="546"/>
      <c r="BD114" s="547"/>
      <c r="BE114" s="228"/>
      <c r="BF114" s="228"/>
      <c r="BG114" s="228"/>
      <c r="BH114" s="228"/>
      <c r="BI114" s="228"/>
      <c r="BJ114" s="228"/>
      <c r="BK114" s="228"/>
      <c r="BL114" s="228"/>
      <c r="BM114" s="228"/>
      <c r="BN114" s="228"/>
      <c r="BO114" s="228"/>
      <c r="BP114" s="228"/>
      <c r="BQ114" s="228"/>
      <c r="BR114" s="228"/>
      <c r="BS114" s="228"/>
      <c r="BT114" s="228"/>
      <c r="BU114" s="228"/>
      <c r="BV114" s="228"/>
      <c r="BW114" s="228"/>
      <c r="BX114" s="228"/>
      <c r="BY114" s="228"/>
      <c r="BZ114" s="228"/>
      <c r="CA114" s="228"/>
      <c r="CB114" s="228"/>
      <c r="CC114" s="228"/>
      <c r="CD114" s="228"/>
      <c r="CE114" s="228"/>
      <c r="CF114" s="228"/>
    </row>
    <row r="115" spans="1:88" s="156" customFormat="1" ht="19.5" customHeight="1">
      <c r="A115" s="228"/>
      <c r="B115" s="228"/>
      <c r="C115" s="167"/>
      <c r="D115" s="228"/>
      <c r="E115" s="228"/>
      <c r="F115" s="228"/>
      <c r="G115" s="228"/>
      <c r="H115" s="228"/>
      <c r="I115" s="228"/>
      <c r="J115" s="228"/>
      <c r="K115" s="228"/>
      <c r="L115" s="228"/>
      <c r="M115" s="228"/>
      <c r="N115" s="228"/>
      <c r="O115" s="228"/>
      <c r="P115" s="228"/>
      <c r="Q115" s="228"/>
      <c r="R115" s="228"/>
      <c r="S115" s="228"/>
      <c r="T115" s="157"/>
      <c r="U115" s="157"/>
      <c r="V115" s="157"/>
      <c r="W115" s="157"/>
      <c r="X115" s="157"/>
      <c r="Y115" s="157"/>
      <c r="Z115" s="157"/>
      <c r="AA115" s="527"/>
      <c r="AB115" s="262" t="s">
        <v>202</v>
      </c>
      <c r="AC115" s="263"/>
      <c r="AD115" s="196" t="s">
        <v>585</v>
      </c>
      <c r="AE115" s="264" t="str">
        <f>IF(AE112="","",ROUND(AE113*(AE114/1000),3))</f>
        <v/>
      </c>
      <c r="AF115" s="196" t="s">
        <v>566</v>
      </c>
      <c r="AG115" s="265" t="str">
        <f>IF(AG112="","",ROUND(AG113*(AG114/1000),3))</f>
        <v/>
      </c>
      <c r="AH115" s="157"/>
      <c r="AI115" s="166"/>
      <c r="AJ115" s="241"/>
      <c r="AK115" s="241"/>
      <c r="AL115" s="241"/>
      <c r="AM115" s="241"/>
      <c r="AN115" s="561"/>
      <c r="AO115" s="565"/>
      <c r="AP115" s="566"/>
      <c r="AQ115" s="261"/>
      <c r="AR115" s="561"/>
      <c r="AS115" s="565"/>
      <c r="AT115" s="566"/>
      <c r="AU115" s="157"/>
      <c r="AV115" s="533"/>
      <c r="AW115" s="534"/>
      <c r="AX115" s="534"/>
      <c r="AY115" s="540"/>
      <c r="AZ115" s="541"/>
      <c r="BA115" s="542"/>
      <c r="BB115" s="571"/>
      <c r="BC115" s="572"/>
      <c r="BD115" s="573"/>
      <c r="BE115" s="228"/>
      <c r="BF115" s="228"/>
      <c r="BG115" s="228"/>
      <c r="BH115" s="228"/>
      <c r="BI115" s="228"/>
      <c r="BJ115" s="228"/>
      <c r="BK115" s="228"/>
      <c r="BL115" s="228"/>
      <c r="BM115" s="228"/>
      <c r="BN115" s="228"/>
      <c r="BO115" s="228"/>
      <c r="BP115" s="228"/>
      <c r="BQ115" s="228"/>
      <c r="BR115" s="228"/>
      <c r="BS115" s="228"/>
      <c r="BT115" s="228"/>
      <c r="BU115" s="228"/>
      <c r="BV115" s="228"/>
      <c r="BW115" s="228"/>
      <c r="BX115" s="228"/>
      <c r="BY115" s="228"/>
      <c r="BZ115" s="228"/>
      <c r="CA115" s="228"/>
      <c r="CB115" s="228"/>
      <c r="CC115" s="228"/>
      <c r="CD115" s="228"/>
      <c r="CE115" s="228"/>
      <c r="CF115" s="228"/>
    </row>
    <row r="116" spans="1:88" s="21" customFormat="1" ht="19.5" customHeight="1" thickBot="1">
      <c r="A116" s="157"/>
      <c r="B116" s="228"/>
      <c r="C116" s="167"/>
      <c r="D116" s="228"/>
      <c r="E116" s="228"/>
      <c r="F116" s="228"/>
      <c r="G116" s="228"/>
      <c r="H116" s="228"/>
      <c r="I116" s="228"/>
      <c r="J116" s="228"/>
      <c r="K116" s="228"/>
      <c r="L116" s="228"/>
      <c r="M116" s="228"/>
      <c r="N116" s="228"/>
      <c r="O116" s="228"/>
      <c r="P116" s="228"/>
      <c r="Q116" s="228"/>
      <c r="R116" s="228"/>
      <c r="S116" s="230"/>
      <c r="T116" s="157"/>
      <c r="U116" s="157"/>
      <c r="V116" s="157"/>
      <c r="W116" s="157"/>
      <c r="X116" s="157"/>
      <c r="Y116" s="157"/>
      <c r="Z116" s="157"/>
      <c r="AA116" s="528"/>
      <c r="AB116" s="262"/>
      <c r="AC116" s="263"/>
      <c r="AD116" s="179"/>
      <c r="AE116" s="203" t="s">
        <v>569</v>
      </c>
      <c r="AF116" s="180"/>
      <c r="AG116" s="204" t="s">
        <v>570</v>
      </c>
      <c r="AH116" s="157"/>
      <c r="AI116" s="166"/>
      <c r="AJ116" s="268"/>
      <c r="AK116" s="266"/>
      <c r="AL116" s="266"/>
      <c r="AM116" s="266"/>
      <c r="AN116" s="562"/>
      <c r="AO116" s="567"/>
      <c r="AP116" s="568"/>
      <c r="AQ116" s="261"/>
      <c r="AR116" s="562"/>
      <c r="AS116" s="567"/>
      <c r="AT116" s="568"/>
      <c r="AU116" s="157"/>
      <c r="AV116" s="535"/>
      <c r="AW116" s="536"/>
      <c r="AX116" s="536"/>
      <c r="AY116" s="543"/>
      <c r="AZ116" s="544"/>
      <c r="BA116" s="545"/>
      <c r="BB116" s="574"/>
      <c r="BC116" s="575"/>
      <c r="BD116" s="576"/>
      <c r="BE116" s="228"/>
      <c r="BF116" s="228"/>
      <c r="BG116" s="228"/>
      <c r="BH116" s="228"/>
      <c r="BI116" s="228"/>
      <c r="BJ116" s="228"/>
      <c r="BK116" s="228"/>
      <c r="BL116" s="228"/>
      <c r="BM116" s="228"/>
      <c r="BN116" s="228"/>
      <c r="BO116" s="228"/>
      <c r="BP116" s="228"/>
      <c r="BQ116" s="228"/>
      <c r="BR116" s="228"/>
      <c r="BS116" s="228"/>
      <c r="BT116" s="228"/>
      <c r="BU116" s="228"/>
      <c r="BV116" s="228"/>
      <c r="BW116" s="228"/>
      <c r="BX116" s="228"/>
      <c r="BY116" s="228"/>
      <c r="BZ116" s="228"/>
      <c r="CA116" s="228"/>
      <c r="CB116" s="228"/>
      <c r="CC116" s="228"/>
      <c r="CD116" s="228"/>
      <c r="CE116" s="228"/>
      <c r="CF116" s="228"/>
      <c r="CG116" s="156"/>
      <c r="CH116" s="156"/>
      <c r="CI116" s="156"/>
      <c r="CJ116" s="156"/>
    </row>
    <row r="117" spans="1:88" s="21" customFormat="1" ht="19.5" customHeight="1" thickTop="1">
      <c r="A117" s="157"/>
      <c r="B117" s="228"/>
      <c r="C117" s="167"/>
      <c r="D117" s="228"/>
      <c r="E117" s="228"/>
      <c r="F117" s="228"/>
      <c r="G117" s="228"/>
      <c r="H117" s="228"/>
      <c r="I117" s="228"/>
      <c r="J117" s="228"/>
      <c r="K117" s="228"/>
      <c r="L117" s="228"/>
      <c r="M117" s="228"/>
      <c r="N117" s="228"/>
      <c r="O117" s="228"/>
      <c r="P117" s="228"/>
      <c r="Q117" s="228"/>
      <c r="R117" s="228"/>
      <c r="S117" s="228"/>
      <c r="T117" s="157"/>
      <c r="U117" s="157"/>
      <c r="V117" s="157"/>
      <c r="W117" s="157"/>
      <c r="X117" s="157"/>
      <c r="Y117" s="157"/>
      <c r="Z117" s="157"/>
      <c r="AA117" s="166"/>
      <c r="AB117" s="552" t="s">
        <v>369</v>
      </c>
      <c r="AC117" s="552"/>
      <c r="AD117" s="552"/>
      <c r="AE117" s="552"/>
      <c r="AF117" s="553"/>
      <c r="AG117" s="267" t="str">
        <f>IF(AG115="",AE115,AE115+AG115)</f>
        <v/>
      </c>
      <c r="AH117" s="250" t="s">
        <v>370</v>
      </c>
      <c r="AI117" s="166"/>
      <c r="AJ117" s="250"/>
      <c r="AK117" s="250"/>
      <c r="AL117" s="250"/>
      <c r="AM117" s="250"/>
      <c r="AN117" s="261"/>
      <c r="AO117" s="257"/>
      <c r="AP117" s="257"/>
      <c r="AQ117" s="268"/>
      <c r="AR117" s="261"/>
      <c r="AS117" s="269"/>
      <c r="AT117" s="269"/>
      <c r="AU117" s="157"/>
      <c r="AV117" s="579"/>
      <c r="AW117" s="580"/>
      <c r="AX117" s="580"/>
      <c r="AY117" s="580"/>
      <c r="AZ117" s="270"/>
      <c r="BA117" s="270"/>
      <c r="BB117" s="270"/>
      <c r="BC117" s="270"/>
      <c r="BD117" s="270"/>
      <c r="BE117" s="228"/>
      <c r="BF117" s="228"/>
      <c r="BG117" s="228"/>
      <c r="BH117" s="228"/>
      <c r="BI117" s="228"/>
      <c r="BJ117" s="228"/>
      <c r="BK117" s="228"/>
      <c r="BL117" s="228"/>
      <c r="BM117" s="228"/>
      <c r="BN117" s="228"/>
      <c r="BO117" s="228"/>
      <c r="BP117" s="228"/>
      <c r="BQ117" s="228"/>
      <c r="BR117" s="228"/>
      <c r="BS117" s="228"/>
      <c r="BT117" s="228"/>
      <c r="BU117" s="228"/>
      <c r="BV117" s="228"/>
      <c r="BW117" s="228"/>
      <c r="BX117" s="228"/>
      <c r="BY117" s="228"/>
      <c r="BZ117" s="228"/>
      <c r="CA117" s="228"/>
      <c r="CB117" s="228"/>
      <c r="CC117" s="228"/>
      <c r="CD117" s="228"/>
      <c r="CE117" s="228"/>
      <c r="CF117" s="228"/>
      <c r="CG117" s="156"/>
      <c r="CH117" s="156"/>
      <c r="CI117" s="156"/>
      <c r="CJ117" s="156"/>
    </row>
    <row r="118" spans="1:88" s="21" customFormat="1" ht="19.5" customHeight="1" thickBot="1">
      <c r="A118" s="157"/>
      <c r="B118" s="228"/>
      <c r="C118" s="167"/>
      <c r="D118" s="228"/>
      <c r="E118" s="228"/>
      <c r="F118" s="228"/>
      <c r="G118" s="228"/>
      <c r="H118" s="228"/>
      <c r="I118" s="228"/>
      <c r="J118" s="228"/>
      <c r="K118" s="228"/>
      <c r="L118" s="228"/>
      <c r="M118" s="228"/>
      <c r="N118" s="228"/>
      <c r="O118" s="228"/>
      <c r="P118" s="228"/>
      <c r="Q118" s="228"/>
      <c r="R118" s="228"/>
      <c r="S118" s="157"/>
      <c r="T118" s="157"/>
      <c r="U118" s="157"/>
      <c r="V118" s="157"/>
      <c r="W118" s="157"/>
      <c r="X118" s="157"/>
      <c r="Y118" s="157"/>
      <c r="Z118" s="157"/>
      <c r="AA118" s="166"/>
      <c r="AB118" s="157"/>
      <c r="AC118" s="157"/>
      <c r="AD118" s="157"/>
      <c r="AE118" s="157"/>
      <c r="AF118" s="157"/>
      <c r="AG118" s="203" t="s">
        <v>523</v>
      </c>
      <c r="AH118" s="157"/>
      <c r="AI118" s="166"/>
      <c r="AJ118" s="250"/>
      <c r="AK118" s="250"/>
      <c r="AL118" s="250"/>
      <c r="AM118" s="250"/>
      <c r="AN118" s="250"/>
      <c r="AO118" s="250"/>
      <c r="AP118" s="250"/>
      <c r="AQ118" s="250"/>
      <c r="AR118" s="250"/>
      <c r="AS118" s="238"/>
      <c r="AT118" s="238"/>
      <c r="AU118" s="157"/>
      <c r="AV118" s="580"/>
      <c r="AW118" s="580"/>
      <c r="AX118" s="580"/>
      <c r="AY118" s="580"/>
      <c r="AZ118" s="250"/>
      <c r="BA118" s="250"/>
      <c r="BB118" s="238"/>
      <c r="BC118" s="159"/>
      <c r="BD118" s="159"/>
      <c r="BE118" s="228"/>
      <c r="BF118" s="228"/>
      <c r="BG118" s="228"/>
      <c r="BH118" s="228"/>
      <c r="BI118" s="228"/>
      <c r="BJ118" s="228"/>
      <c r="BK118" s="228"/>
      <c r="BL118" s="228"/>
      <c r="BM118" s="228"/>
      <c r="BN118" s="228"/>
      <c r="BO118" s="228"/>
      <c r="BP118" s="228"/>
      <c r="BQ118" s="228"/>
      <c r="BR118" s="228"/>
      <c r="BS118" s="228"/>
      <c r="BT118" s="228"/>
      <c r="BU118" s="228"/>
      <c r="BV118" s="228"/>
      <c r="BW118" s="228"/>
      <c r="BX118" s="228"/>
      <c r="BY118" s="228"/>
      <c r="BZ118" s="228"/>
      <c r="CA118" s="228"/>
      <c r="CB118" s="228"/>
      <c r="CC118" s="228"/>
      <c r="CD118" s="228"/>
      <c r="CE118" s="228"/>
      <c r="CF118" s="228"/>
      <c r="CG118" s="156"/>
      <c r="CH118" s="156"/>
      <c r="CI118" s="156"/>
      <c r="CJ118" s="156"/>
    </row>
    <row r="119" spans="1:88" s="21" customFormat="1" ht="19.5" customHeight="1" thickTop="1">
      <c r="A119" s="157"/>
      <c r="B119" s="230"/>
      <c r="C119" s="167"/>
      <c r="D119" s="228"/>
      <c r="E119" s="228"/>
      <c r="F119" s="228"/>
      <c r="G119" s="228"/>
      <c r="H119" s="228"/>
      <c r="I119" s="228"/>
      <c r="J119" s="228"/>
      <c r="K119" s="228"/>
      <c r="L119" s="228"/>
      <c r="M119" s="228"/>
      <c r="N119" s="228"/>
      <c r="O119" s="228"/>
      <c r="P119" s="228"/>
      <c r="Q119" s="228"/>
      <c r="R119" s="228"/>
      <c r="S119" s="157"/>
      <c r="T119" s="157"/>
      <c r="U119" s="157"/>
      <c r="V119" s="157"/>
      <c r="W119" s="157"/>
      <c r="X119" s="157"/>
      <c r="Y119" s="157"/>
      <c r="Z119" s="157"/>
      <c r="AA119" s="526" t="s">
        <v>684</v>
      </c>
      <c r="AB119" s="252" t="s">
        <v>193</v>
      </c>
      <c r="AC119" s="253"/>
      <c r="AD119" s="186"/>
      <c r="AE119" s="254" t="s">
        <v>545</v>
      </c>
      <c r="AF119" s="255"/>
      <c r="AG119" s="256" t="s">
        <v>546</v>
      </c>
      <c r="AH119" s="157"/>
      <c r="AI119" s="166"/>
      <c r="AJ119" s="250"/>
      <c r="AK119" s="250"/>
      <c r="AL119" s="250"/>
      <c r="AM119" s="250"/>
      <c r="AN119" s="560" t="s">
        <v>685</v>
      </c>
      <c r="AO119" s="563" t="str">
        <f>IF(AG125="","",ROUND($M$59*K105*AG125,2))</f>
        <v/>
      </c>
      <c r="AP119" s="564"/>
      <c r="AQ119" s="257"/>
      <c r="AR119" s="560" t="s">
        <v>686</v>
      </c>
      <c r="AS119" s="563" t="str">
        <f>IF($AG125="","",$AK$14+AO119)</f>
        <v/>
      </c>
      <c r="AT119" s="564"/>
      <c r="AU119" s="157"/>
      <c r="AV119" s="526" t="s">
        <v>687</v>
      </c>
      <c r="AW119" s="526"/>
      <c r="AX119" s="526"/>
      <c r="AY119" s="526" t="str">
        <f>IF($F$59="","",$F$59)</f>
        <v>単相3線式100/200V</v>
      </c>
      <c r="AZ119" s="526"/>
      <c r="BA119" s="526"/>
      <c r="BB119" s="556" t="str">
        <f>IF(AS119="","",IF(AY119=$CC$11,107+AS119,IF(AY119=$CC$12,107+AS119,IF(AY119=$CC$13,214+AS119,IF(AY119=$CC$14,214+AS119,"")))))</f>
        <v/>
      </c>
      <c r="BC119" s="556"/>
      <c r="BD119" s="556"/>
      <c r="BE119" s="157"/>
      <c r="BF119" s="157"/>
      <c r="BG119" s="157"/>
      <c r="BH119" s="157"/>
      <c r="BI119" s="157"/>
      <c r="BJ119" s="157"/>
      <c r="BK119" s="157"/>
      <c r="BL119" s="157"/>
      <c r="BM119" s="157"/>
      <c r="BN119" s="157"/>
      <c r="BO119" s="157"/>
      <c r="BP119" s="157"/>
      <c r="BQ119" s="157"/>
      <c r="BR119" s="157"/>
      <c r="BS119" s="157"/>
      <c r="BT119" s="157"/>
      <c r="BU119" s="157"/>
      <c r="BV119" s="157"/>
      <c r="BW119" s="157"/>
      <c r="BX119" s="157"/>
      <c r="BY119" s="157"/>
      <c r="BZ119" s="157"/>
      <c r="CA119" s="157"/>
      <c r="CB119" s="228"/>
      <c r="CC119" s="228"/>
      <c r="CD119" s="228"/>
      <c r="CE119" s="228"/>
      <c r="CF119" s="228"/>
      <c r="CG119" s="156"/>
      <c r="CH119" s="156"/>
      <c r="CI119" s="156"/>
      <c r="CJ119" s="156"/>
    </row>
    <row r="120" spans="1:88" s="21" customFormat="1" ht="19.5" customHeight="1">
      <c r="A120" s="157"/>
      <c r="B120" s="228"/>
      <c r="C120" s="167"/>
      <c r="D120" s="228"/>
      <c r="E120" s="228"/>
      <c r="F120" s="228"/>
      <c r="G120" s="228"/>
      <c r="H120" s="228"/>
      <c r="I120" s="228"/>
      <c r="J120" s="228"/>
      <c r="K120" s="228"/>
      <c r="L120" s="228"/>
      <c r="M120" s="228"/>
      <c r="N120" s="228"/>
      <c r="O120" s="228"/>
      <c r="P120" s="228"/>
      <c r="Q120" s="228"/>
      <c r="R120" s="228"/>
      <c r="S120" s="157"/>
      <c r="T120" s="157"/>
      <c r="U120" s="157"/>
      <c r="V120" s="157"/>
      <c r="W120" s="157"/>
      <c r="X120" s="157"/>
      <c r="Y120" s="157"/>
      <c r="Z120" s="157"/>
      <c r="AA120" s="527"/>
      <c r="AB120" s="529" t="s">
        <v>196</v>
      </c>
      <c r="AC120" s="530"/>
      <c r="AD120" s="193"/>
      <c r="AE120" s="299"/>
      <c r="AF120" s="179"/>
      <c r="AG120" s="300"/>
      <c r="AH120" s="157"/>
      <c r="AI120" s="166"/>
      <c r="AJ120" s="250"/>
      <c r="AK120" s="250"/>
      <c r="AL120" s="250"/>
      <c r="AM120" s="250"/>
      <c r="AN120" s="561"/>
      <c r="AO120" s="565"/>
      <c r="AP120" s="566"/>
      <c r="AQ120" s="257"/>
      <c r="AR120" s="561"/>
      <c r="AS120" s="565"/>
      <c r="AT120" s="566"/>
      <c r="AU120" s="157"/>
      <c r="AV120" s="527"/>
      <c r="AW120" s="527"/>
      <c r="AX120" s="527"/>
      <c r="AY120" s="527"/>
      <c r="AZ120" s="527"/>
      <c r="BA120" s="527"/>
      <c r="BB120" s="557"/>
      <c r="BC120" s="557"/>
      <c r="BD120" s="557"/>
      <c r="BE120" s="157"/>
      <c r="BF120" s="157"/>
      <c r="BG120" s="157"/>
      <c r="BH120" s="157"/>
      <c r="BI120" s="157"/>
      <c r="BJ120" s="157"/>
      <c r="BK120" s="157"/>
      <c r="BL120" s="157"/>
      <c r="BM120" s="157"/>
      <c r="BN120" s="157"/>
      <c r="BO120" s="157"/>
      <c r="BP120" s="157"/>
      <c r="BQ120" s="157"/>
      <c r="BR120" s="157"/>
      <c r="BS120" s="157"/>
      <c r="BT120" s="157"/>
      <c r="BU120" s="157"/>
      <c r="BV120" s="157"/>
      <c r="BW120" s="157"/>
      <c r="BX120" s="157"/>
      <c r="BY120" s="157"/>
      <c r="BZ120" s="157"/>
      <c r="CA120" s="157"/>
      <c r="CB120" s="228"/>
      <c r="CC120" s="228"/>
      <c r="CD120" s="228"/>
      <c r="CE120" s="228"/>
      <c r="CF120" s="228"/>
      <c r="CG120" s="156"/>
      <c r="CH120" s="156"/>
      <c r="CI120" s="156"/>
      <c r="CJ120" s="156"/>
    </row>
    <row r="121" spans="1:88" s="21" customFormat="1" ht="19.5" customHeight="1" thickBot="1">
      <c r="A121" s="157"/>
      <c r="B121" s="228"/>
      <c r="C121" s="167"/>
      <c r="D121" s="228"/>
      <c r="E121" s="228"/>
      <c r="F121" s="228"/>
      <c r="G121" s="228"/>
      <c r="H121" s="228"/>
      <c r="I121" s="228"/>
      <c r="J121" s="228"/>
      <c r="K121" s="228"/>
      <c r="L121" s="228"/>
      <c r="M121" s="228"/>
      <c r="N121" s="228"/>
      <c r="O121" s="228"/>
      <c r="P121" s="228"/>
      <c r="Q121" s="228"/>
      <c r="R121" s="228"/>
      <c r="S121" s="157"/>
      <c r="T121" s="157"/>
      <c r="U121" s="157"/>
      <c r="V121" s="157"/>
      <c r="W121" s="157"/>
      <c r="X121" s="157"/>
      <c r="Y121" s="157"/>
      <c r="Z121" s="157"/>
      <c r="AA121" s="527"/>
      <c r="AB121" s="558" t="s">
        <v>553</v>
      </c>
      <c r="AC121" s="559"/>
      <c r="AD121" s="196" t="s">
        <v>557</v>
      </c>
      <c r="AE121" s="260" t="str">
        <f>IF(AE120="","",VLOOKUP(AE120,$U$27:$V$40,2,FALSE))</f>
        <v/>
      </c>
      <c r="AF121" s="196" t="s">
        <v>558</v>
      </c>
      <c r="AG121" s="259" t="str">
        <f>IF(AG120="","",VLOOKUP(AG120,$U$27:$V$40,2,FALSE))</f>
        <v/>
      </c>
      <c r="AH121" s="157"/>
      <c r="AI121" s="166"/>
      <c r="AJ121" s="250"/>
      <c r="AK121" s="250"/>
      <c r="AL121" s="250"/>
      <c r="AM121" s="250"/>
      <c r="AN121" s="561"/>
      <c r="AO121" s="565"/>
      <c r="AP121" s="566"/>
      <c r="AQ121" s="257"/>
      <c r="AR121" s="561"/>
      <c r="AS121" s="565"/>
      <c r="AT121" s="566"/>
      <c r="AU121" s="157"/>
      <c r="AV121" s="528"/>
      <c r="AW121" s="528"/>
      <c r="AX121" s="528"/>
      <c r="AY121" s="528"/>
      <c r="AZ121" s="528"/>
      <c r="BA121" s="528"/>
      <c r="BB121" s="557"/>
      <c r="BC121" s="557"/>
      <c r="BD121" s="557"/>
      <c r="BE121" s="157"/>
      <c r="BF121" s="157"/>
      <c r="BG121" s="157"/>
      <c r="BH121" s="157"/>
      <c r="BI121" s="157"/>
      <c r="BJ121" s="157"/>
      <c r="BK121" s="157"/>
      <c r="BL121" s="157"/>
      <c r="BM121" s="157"/>
      <c r="BN121" s="157"/>
      <c r="BO121" s="157"/>
      <c r="BP121" s="157"/>
      <c r="BQ121" s="157"/>
      <c r="BR121" s="157"/>
      <c r="BS121" s="157"/>
      <c r="BT121" s="157"/>
      <c r="BU121" s="157"/>
      <c r="BV121" s="157"/>
      <c r="BW121" s="157"/>
      <c r="BX121" s="157"/>
      <c r="BY121" s="157"/>
      <c r="BZ121" s="157"/>
      <c r="CA121" s="157"/>
      <c r="CB121" s="228"/>
      <c r="CC121" s="228"/>
      <c r="CD121" s="228"/>
      <c r="CE121" s="228"/>
      <c r="CF121" s="228"/>
      <c r="CG121" s="156"/>
      <c r="CH121" s="156"/>
      <c r="CI121" s="156"/>
      <c r="CJ121" s="156"/>
    </row>
    <row r="122" spans="1:88" s="21" customFormat="1" ht="19.5" customHeight="1">
      <c r="A122" s="157"/>
      <c r="B122" s="230"/>
      <c r="C122" s="167"/>
      <c r="D122" s="228"/>
      <c r="E122" s="228"/>
      <c r="F122" s="228"/>
      <c r="G122" s="228"/>
      <c r="H122" s="228"/>
      <c r="I122" s="228"/>
      <c r="J122" s="228"/>
      <c r="K122" s="228"/>
      <c r="L122" s="228"/>
      <c r="M122" s="228"/>
      <c r="N122" s="228"/>
      <c r="O122" s="228"/>
      <c r="P122" s="228"/>
      <c r="Q122" s="228"/>
      <c r="R122" s="228"/>
      <c r="S122" s="157"/>
      <c r="T122" s="157"/>
      <c r="U122" s="157"/>
      <c r="V122" s="157"/>
      <c r="W122" s="157"/>
      <c r="X122" s="157"/>
      <c r="Y122" s="157"/>
      <c r="Z122" s="157"/>
      <c r="AA122" s="527"/>
      <c r="AB122" s="529" t="s">
        <v>199</v>
      </c>
      <c r="AC122" s="530"/>
      <c r="AD122" s="196" t="s">
        <v>562</v>
      </c>
      <c r="AE122" s="301"/>
      <c r="AF122" s="196" t="s">
        <v>563</v>
      </c>
      <c r="AG122" s="302"/>
      <c r="AH122" s="157"/>
      <c r="AI122" s="166"/>
      <c r="AJ122" s="250"/>
      <c r="AK122" s="250"/>
      <c r="AL122" s="250"/>
      <c r="AM122" s="250"/>
      <c r="AN122" s="561"/>
      <c r="AO122" s="565"/>
      <c r="AP122" s="566"/>
      <c r="AQ122" s="261"/>
      <c r="AR122" s="561"/>
      <c r="AS122" s="565"/>
      <c r="AT122" s="566"/>
      <c r="AU122" s="157"/>
      <c r="AV122" s="531" t="s">
        <v>371</v>
      </c>
      <c r="AW122" s="532"/>
      <c r="AX122" s="532"/>
      <c r="AY122" s="537"/>
      <c r="AZ122" s="538"/>
      <c r="BA122" s="539"/>
      <c r="BB122" s="584" t="s">
        <v>226</v>
      </c>
      <c r="BC122" s="546"/>
      <c r="BD122" s="547"/>
      <c r="BE122" s="157"/>
      <c r="BF122" s="157"/>
      <c r="BG122" s="157"/>
      <c r="BH122" s="157"/>
      <c r="BI122" s="157"/>
      <c r="BJ122" s="157"/>
      <c r="BK122" s="157"/>
      <c r="BL122" s="157"/>
      <c r="BM122" s="157"/>
      <c r="BN122" s="157"/>
      <c r="BO122" s="157"/>
      <c r="BP122" s="157"/>
      <c r="BQ122" s="157"/>
      <c r="BR122" s="157"/>
      <c r="BS122" s="157"/>
      <c r="BT122" s="157"/>
      <c r="BU122" s="157"/>
      <c r="BV122" s="157"/>
      <c r="BW122" s="157"/>
      <c r="BX122" s="157"/>
      <c r="BY122" s="157"/>
      <c r="BZ122" s="157"/>
      <c r="CA122" s="157"/>
      <c r="CB122" s="228"/>
      <c r="CC122" s="228"/>
      <c r="CD122" s="228"/>
      <c r="CE122" s="228"/>
      <c r="CF122" s="228"/>
      <c r="CG122" s="156"/>
      <c r="CH122" s="156"/>
      <c r="CI122" s="156"/>
      <c r="CJ122" s="156"/>
    </row>
    <row r="123" spans="1:88" s="21" customFormat="1" ht="19.5" customHeight="1">
      <c r="A123" s="157"/>
      <c r="B123" s="228"/>
      <c r="C123" s="167"/>
      <c r="D123" s="228"/>
      <c r="E123" s="228"/>
      <c r="F123" s="228"/>
      <c r="G123" s="228"/>
      <c r="H123" s="228"/>
      <c r="I123" s="228"/>
      <c r="J123" s="228"/>
      <c r="K123" s="228"/>
      <c r="L123" s="228"/>
      <c r="M123" s="228"/>
      <c r="N123" s="228"/>
      <c r="O123" s="228"/>
      <c r="P123" s="228"/>
      <c r="Q123" s="228"/>
      <c r="R123" s="228"/>
      <c r="S123" s="157"/>
      <c r="T123" s="157"/>
      <c r="U123" s="157"/>
      <c r="V123" s="157"/>
      <c r="W123" s="157"/>
      <c r="X123" s="157"/>
      <c r="Y123" s="157"/>
      <c r="Z123" s="157"/>
      <c r="AA123" s="527"/>
      <c r="AB123" s="262" t="s">
        <v>202</v>
      </c>
      <c r="AC123" s="263"/>
      <c r="AD123" s="196" t="s">
        <v>585</v>
      </c>
      <c r="AE123" s="264" t="str">
        <f>IF(AE120="","",ROUND(AE121*(AE122/1000),3))</f>
        <v/>
      </c>
      <c r="AF123" s="196" t="s">
        <v>566</v>
      </c>
      <c r="AG123" s="265" t="str">
        <f>IF(AG120="","",ROUND(AG121*(AG122/1000),3))</f>
        <v/>
      </c>
      <c r="AH123" s="157"/>
      <c r="AI123" s="166"/>
      <c r="AJ123" s="250"/>
      <c r="AK123" s="250"/>
      <c r="AL123" s="250"/>
      <c r="AM123" s="250"/>
      <c r="AN123" s="561"/>
      <c r="AO123" s="565"/>
      <c r="AP123" s="566"/>
      <c r="AQ123" s="261"/>
      <c r="AR123" s="561"/>
      <c r="AS123" s="565"/>
      <c r="AT123" s="566"/>
      <c r="AU123" s="157"/>
      <c r="AV123" s="533"/>
      <c r="AW123" s="534"/>
      <c r="AX123" s="534"/>
      <c r="AY123" s="540"/>
      <c r="AZ123" s="541"/>
      <c r="BA123" s="542"/>
      <c r="BB123" s="571"/>
      <c r="BC123" s="572"/>
      <c r="BD123" s="573"/>
      <c r="BE123" s="157"/>
      <c r="BF123" s="157"/>
      <c r="BG123" s="157"/>
      <c r="BH123" s="157"/>
      <c r="BI123" s="157"/>
      <c r="BJ123" s="157"/>
      <c r="BK123" s="157"/>
      <c r="BL123" s="157"/>
      <c r="BM123" s="157"/>
      <c r="BN123" s="157"/>
      <c r="BO123" s="157"/>
      <c r="BP123" s="157"/>
      <c r="BQ123" s="157"/>
      <c r="BR123" s="157"/>
      <c r="BS123" s="157"/>
      <c r="BT123" s="157"/>
      <c r="BU123" s="157"/>
      <c r="BV123" s="157"/>
      <c r="BW123" s="157"/>
      <c r="BX123" s="157"/>
      <c r="BY123" s="157"/>
      <c r="BZ123" s="157"/>
      <c r="CA123" s="157"/>
      <c r="CB123" s="157"/>
      <c r="CC123" s="228"/>
      <c r="CD123" s="157"/>
      <c r="CE123" s="157"/>
      <c r="CF123" s="157"/>
    </row>
    <row r="124" spans="1:88" s="21" customFormat="1" ht="19.5" customHeight="1" thickBot="1">
      <c r="A124" s="157"/>
      <c r="B124" s="157"/>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528"/>
      <c r="AB124" s="262"/>
      <c r="AC124" s="263"/>
      <c r="AD124" s="179"/>
      <c r="AE124" s="203" t="s">
        <v>569</v>
      </c>
      <c r="AF124" s="180"/>
      <c r="AG124" s="204" t="s">
        <v>570</v>
      </c>
      <c r="AH124" s="157"/>
      <c r="AI124" s="166"/>
      <c r="AJ124" s="250"/>
      <c r="AK124" s="250"/>
      <c r="AL124" s="250"/>
      <c r="AM124" s="250"/>
      <c r="AN124" s="562"/>
      <c r="AO124" s="567"/>
      <c r="AP124" s="568"/>
      <c r="AQ124" s="261"/>
      <c r="AR124" s="562"/>
      <c r="AS124" s="567"/>
      <c r="AT124" s="568"/>
      <c r="AU124" s="157"/>
      <c r="AV124" s="535"/>
      <c r="AW124" s="536"/>
      <c r="AX124" s="536"/>
      <c r="AY124" s="543"/>
      <c r="AZ124" s="544"/>
      <c r="BA124" s="545"/>
      <c r="BB124" s="574"/>
      <c r="BC124" s="575"/>
      <c r="BD124" s="576"/>
      <c r="BE124" s="157"/>
      <c r="BF124" s="157"/>
      <c r="BG124" s="157"/>
      <c r="BH124" s="157"/>
      <c r="BI124" s="157"/>
      <c r="BJ124" s="157"/>
      <c r="BK124" s="157"/>
      <c r="BL124" s="157"/>
      <c r="BM124" s="157"/>
      <c r="BN124" s="157"/>
      <c r="BO124" s="157"/>
      <c r="BP124" s="157"/>
      <c r="BQ124" s="157"/>
      <c r="BR124" s="157"/>
      <c r="BS124" s="157"/>
      <c r="BT124" s="157"/>
      <c r="BU124" s="157"/>
      <c r="BV124" s="157"/>
      <c r="BW124" s="157"/>
      <c r="BX124" s="157"/>
      <c r="BY124" s="157"/>
      <c r="BZ124" s="157"/>
      <c r="CA124" s="157"/>
      <c r="CB124" s="157"/>
      <c r="CC124" s="228"/>
      <c r="CD124" s="157"/>
      <c r="CE124" s="157"/>
      <c r="CF124" s="157"/>
    </row>
    <row r="125" spans="1:88" s="21" customFormat="1" ht="19.5" customHeight="1" thickTop="1">
      <c r="A125" s="157"/>
      <c r="B125" s="157"/>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66"/>
      <c r="AB125" s="552" t="s">
        <v>372</v>
      </c>
      <c r="AC125" s="552"/>
      <c r="AD125" s="552"/>
      <c r="AE125" s="552"/>
      <c r="AF125" s="553"/>
      <c r="AG125" s="267" t="str">
        <f>IF(AG123="",AE123,AE123+AG123)</f>
        <v/>
      </c>
      <c r="AH125" s="250" t="s">
        <v>688</v>
      </c>
      <c r="AI125" s="166"/>
      <c r="AJ125" s="250"/>
      <c r="AK125" s="250"/>
      <c r="AL125" s="250"/>
      <c r="AM125" s="250"/>
      <c r="AN125" s="261"/>
      <c r="AO125" s="257"/>
      <c r="AP125" s="257"/>
      <c r="AQ125" s="268"/>
      <c r="AR125" s="261"/>
      <c r="AS125" s="269"/>
      <c r="AT125" s="269"/>
      <c r="AU125" s="157"/>
      <c r="AV125" s="579"/>
      <c r="AW125" s="580"/>
      <c r="AX125" s="580"/>
      <c r="AY125" s="580"/>
      <c r="AZ125" s="270"/>
      <c r="BA125" s="270"/>
      <c r="BB125" s="270"/>
      <c r="BC125" s="270"/>
      <c r="BD125" s="270"/>
      <c r="BE125" s="157"/>
      <c r="BF125" s="157"/>
      <c r="BG125" s="157"/>
      <c r="BH125" s="157"/>
      <c r="BI125" s="157"/>
      <c r="BJ125" s="157"/>
      <c r="BK125" s="157"/>
      <c r="BL125" s="157"/>
      <c r="BM125" s="157"/>
      <c r="BN125" s="157"/>
      <c r="BO125" s="157"/>
      <c r="BP125" s="157"/>
      <c r="BQ125" s="157"/>
      <c r="BR125" s="157"/>
      <c r="BS125" s="157"/>
      <c r="BT125" s="157"/>
      <c r="BU125" s="157"/>
      <c r="BV125" s="157"/>
      <c r="BW125" s="157"/>
      <c r="BX125" s="157"/>
      <c r="BY125" s="157"/>
      <c r="BZ125" s="157"/>
      <c r="CA125" s="157"/>
      <c r="CB125" s="157"/>
      <c r="CC125" s="157"/>
      <c r="CD125" s="157"/>
      <c r="CE125" s="157"/>
      <c r="CF125" s="157"/>
    </row>
    <row r="126" spans="1:88" s="21" customFormat="1" ht="19.5" customHeight="1" thickBot="1">
      <c r="A126" s="157"/>
      <c r="B126" s="157"/>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66"/>
      <c r="AB126" s="157"/>
      <c r="AC126" s="157"/>
      <c r="AD126" s="157"/>
      <c r="AE126" s="157"/>
      <c r="AF126" s="157"/>
      <c r="AG126" s="203" t="s">
        <v>575</v>
      </c>
      <c r="AH126" s="157"/>
      <c r="AI126" s="166"/>
      <c r="AJ126" s="250"/>
      <c r="AK126" s="250"/>
      <c r="AL126" s="250"/>
      <c r="AM126" s="250"/>
      <c r="AN126" s="250"/>
      <c r="AO126" s="250"/>
      <c r="AP126" s="250"/>
      <c r="AQ126" s="250"/>
      <c r="AR126" s="250"/>
      <c r="AS126" s="238"/>
      <c r="AT126" s="238"/>
      <c r="AU126" s="157"/>
      <c r="AV126" s="580"/>
      <c r="AW126" s="580"/>
      <c r="AX126" s="580"/>
      <c r="AY126" s="580"/>
      <c r="AZ126" s="250"/>
      <c r="BA126" s="250"/>
      <c r="BB126" s="238"/>
      <c r="BC126" s="159"/>
      <c r="BD126" s="159"/>
      <c r="BE126" s="157"/>
      <c r="BF126" s="157"/>
      <c r="BG126" s="157"/>
      <c r="BH126" s="157"/>
      <c r="BI126" s="157"/>
      <c r="BJ126" s="157"/>
      <c r="BK126" s="157"/>
      <c r="BL126" s="157"/>
      <c r="BM126" s="157"/>
      <c r="BN126" s="157"/>
      <c r="BO126" s="157"/>
      <c r="BP126" s="157"/>
      <c r="BQ126" s="157"/>
      <c r="BR126" s="157"/>
      <c r="BS126" s="157"/>
      <c r="BT126" s="157"/>
      <c r="BU126" s="157"/>
      <c r="BV126" s="157"/>
      <c r="BW126" s="157"/>
      <c r="BX126" s="157"/>
      <c r="BY126" s="157"/>
      <c r="BZ126" s="157"/>
      <c r="CA126" s="157"/>
      <c r="CB126" s="157"/>
      <c r="CC126" s="157"/>
      <c r="CD126" s="157"/>
      <c r="CE126" s="157"/>
      <c r="CF126" s="157"/>
    </row>
    <row r="127" spans="1:88" s="21" customFormat="1" ht="19.5" customHeight="1" thickTop="1">
      <c r="A127" s="157"/>
      <c r="B127" s="157"/>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526" t="s">
        <v>689</v>
      </c>
      <c r="AB127" s="252" t="s">
        <v>193</v>
      </c>
      <c r="AC127" s="253"/>
      <c r="AD127" s="186"/>
      <c r="AE127" s="254" t="s">
        <v>545</v>
      </c>
      <c r="AF127" s="255"/>
      <c r="AG127" s="256" t="s">
        <v>546</v>
      </c>
      <c r="AH127" s="157"/>
      <c r="AI127" s="166"/>
      <c r="AJ127" s="250"/>
      <c r="AK127" s="250"/>
      <c r="AL127" s="250"/>
      <c r="AM127" s="250"/>
      <c r="AN127" s="560" t="s">
        <v>690</v>
      </c>
      <c r="AO127" s="563" t="str">
        <f>IF(AG133="","",ROUND($M$59*K106*AG133,2))</f>
        <v/>
      </c>
      <c r="AP127" s="564"/>
      <c r="AQ127" s="257"/>
      <c r="AR127" s="560" t="s">
        <v>373</v>
      </c>
      <c r="AS127" s="563" t="str">
        <f>IF($AG133="","",$AK$14+AO127)</f>
        <v/>
      </c>
      <c r="AT127" s="564"/>
      <c r="AU127" s="157"/>
      <c r="AV127" s="526" t="s">
        <v>691</v>
      </c>
      <c r="AW127" s="526"/>
      <c r="AX127" s="526"/>
      <c r="AY127" s="526" t="str">
        <f>IF($F$59="","",$F$59)</f>
        <v>単相3線式100/200V</v>
      </c>
      <c r="AZ127" s="526"/>
      <c r="BA127" s="526"/>
      <c r="BB127" s="556" t="str">
        <f>IF(AS127="","",IF(AY127=$CC$11,107+AS127,IF(AY127=$CC$12,107+AS127,IF(AY127=$CC$13,214+AS127,IF(AY127=$CC$14,214+AS127,"")))))</f>
        <v/>
      </c>
      <c r="BC127" s="556"/>
      <c r="BD127" s="556"/>
      <c r="BE127" s="157"/>
      <c r="BF127" s="157"/>
      <c r="BG127" s="157"/>
      <c r="BH127" s="157"/>
      <c r="BI127" s="157"/>
      <c r="BJ127" s="157"/>
      <c r="BK127" s="157"/>
      <c r="BL127" s="157"/>
      <c r="BM127" s="157"/>
      <c r="BN127" s="157"/>
      <c r="BO127" s="157"/>
      <c r="BP127" s="157"/>
      <c r="BQ127" s="157"/>
      <c r="BR127" s="157"/>
      <c r="BS127" s="157"/>
      <c r="BT127" s="157"/>
      <c r="BU127" s="157"/>
      <c r="BV127" s="157"/>
      <c r="BW127" s="157"/>
      <c r="BX127" s="157"/>
      <c r="BY127" s="157"/>
      <c r="BZ127" s="157"/>
      <c r="CA127" s="157"/>
      <c r="CB127" s="157"/>
      <c r="CC127" s="157"/>
      <c r="CD127" s="157"/>
      <c r="CE127" s="157"/>
      <c r="CF127" s="157"/>
    </row>
    <row r="128" spans="1:88" s="21" customFormat="1" ht="19.5" customHeight="1">
      <c r="A128" s="157"/>
      <c r="B128" s="157"/>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527"/>
      <c r="AB128" s="529" t="s">
        <v>196</v>
      </c>
      <c r="AC128" s="530"/>
      <c r="AD128" s="193"/>
      <c r="AE128" s="299"/>
      <c r="AF128" s="179"/>
      <c r="AG128" s="300"/>
      <c r="AH128" s="157"/>
      <c r="AI128" s="166"/>
      <c r="AJ128" s="250"/>
      <c r="AK128" s="250"/>
      <c r="AL128" s="250"/>
      <c r="AM128" s="250"/>
      <c r="AN128" s="561"/>
      <c r="AO128" s="565"/>
      <c r="AP128" s="566"/>
      <c r="AQ128" s="257"/>
      <c r="AR128" s="561"/>
      <c r="AS128" s="565"/>
      <c r="AT128" s="566"/>
      <c r="AU128" s="157"/>
      <c r="AV128" s="527"/>
      <c r="AW128" s="527"/>
      <c r="AX128" s="527"/>
      <c r="AY128" s="527"/>
      <c r="AZ128" s="527"/>
      <c r="BA128" s="527"/>
      <c r="BB128" s="557"/>
      <c r="BC128" s="557"/>
      <c r="BD128" s="557"/>
      <c r="BE128" s="157"/>
      <c r="BF128" s="157"/>
      <c r="BG128" s="157"/>
      <c r="BH128" s="157"/>
      <c r="BI128" s="157"/>
      <c r="BJ128" s="157"/>
      <c r="BK128" s="157"/>
      <c r="BL128" s="157"/>
      <c r="BM128" s="157"/>
      <c r="BN128" s="157"/>
      <c r="BO128" s="157"/>
      <c r="BP128" s="157"/>
      <c r="BQ128" s="157"/>
      <c r="BR128" s="157"/>
      <c r="BS128" s="157"/>
      <c r="BT128" s="157"/>
      <c r="BU128" s="157"/>
      <c r="BV128" s="157"/>
      <c r="BW128" s="157"/>
      <c r="BX128" s="157"/>
      <c r="BY128" s="157"/>
      <c r="BZ128" s="157"/>
      <c r="CA128" s="157"/>
      <c r="CB128" s="157"/>
      <c r="CC128" s="157"/>
      <c r="CD128" s="157"/>
      <c r="CE128" s="157"/>
      <c r="CF128" s="157"/>
    </row>
    <row r="129" spans="1:84" s="21" customFormat="1" ht="19.5" customHeight="1" thickBot="1">
      <c r="A129" s="157"/>
      <c r="B129" s="157"/>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527"/>
      <c r="AB129" s="558" t="s">
        <v>556</v>
      </c>
      <c r="AC129" s="559"/>
      <c r="AD129" s="196" t="s">
        <v>557</v>
      </c>
      <c r="AE129" s="260" t="str">
        <f>IF(AE128="","",VLOOKUP(AE128,$U$27:$V$40,2,FALSE))</f>
        <v/>
      </c>
      <c r="AF129" s="196" t="s">
        <v>198</v>
      </c>
      <c r="AG129" s="259" t="str">
        <f>IF(AG128="","",VLOOKUP(AG128,$U$27:$V$40,2,FALSE))</f>
        <v/>
      </c>
      <c r="AH129" s="157"/>
      <c r="AI129" s="166"/>
      <c r="AJ129" s="250"/>
      <c r="AK129" s="250"/>
      <c r="AL129" s="250"/>
      <c r="AM129" s="250"/>
      <c r="AN129" s="561"/>
      <c r="AO129" s="565"/>
      <c r="AP129" s="566"/>
      <c r="AQ129" s="257"/>
      <c r="AR129" s="561"/>
      <c r="AS129" s="565"/>
      <c r="AT129" s="566"/>
      <c r="AU129" s="157"/>
      <c r="AV129" s="528"/>
      <c r="AW129" s="528"/>
      <c r="AX129" s="528"/>
      <c r="AY129" s="528"/>
      <c r="AZ129" s="528"/>
      <c r="BA129" s="528"/>
      <c r="BB129" s="557"/>
      <c r="BC129" s="557"/>
      <c r="BD129" s="557"/>
      <c r="BE129" s="157"/>
      <c r="BF129" s="157"/>
      <c r="BG129" s="157"/>
      <c r="BH129" s="157"/>
      <c r="BI129" s="157"/>
      <c r="BJ129" s="157"/>
      <c r="BK129" s="157"/>
      <c r="BL129" s="157"/>
      <c r="BM129" s="157"/>
      <c r="BN129" s="157"/>
      <c r="BO129" s="157"/>
      <c r="BP129" s="157"/>
      <c r="BQ129" s="157"/>
      <c r="BR129" s="157"/>
      <c r="BS129" s="157"/>
      <c r="BT129" s="157"/>
      <c r="BU129" s="157"/>
      <c r="BV129" s="157"/>
      <c r="BW129" s="157"/>
      <c r="BX129" s="157"/>
      <c r="BY129" s="157"/>
      <c r="BZ129" s="157"/>
      <c r="CA129" s="157"/>
      <c r="CB129" s="157"/>
      <c r="CC129" s="157"/>
      <c r="CD129" s="157"/>
      <c r="CE129" s="157"/>
      <c r="CF129" s="157"/>
    </row>
    <row r="130" spans="1:84" s="21" customFormat="1" ht="19.5" customHeight="1">
      <c r="A130" s="157"/>
      <c r="B130" s="157"/>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527"/>
      <c r="AB130" s="529" t="s">
        <v>199</v>
      </c>
      <c r="AC130" s="530"/>
      <c r="AD130" s="196" t="s">
        <v>562</v>
      </c>
      <c r="AE130" s="301"/>
      <c r="AF130" s="196" t="s">
        <v>563</v>
      </c>
      <c r="AG130" s="302"/>
      <c r="AH130" s="157"/>
      <c r="AI130" s="166"/>
      <c r="AJ130" s="250"/>
      <c r="AK130" s="250"/>
      <c r="AL130" s="250"/>
      <c r="AM130" s="250"/>
      <c r="AN130" s="561"/>
      <c r="AO130" s="565"/>
      <c r="AP130" s="566"/>
      <c r="AQ130" s="261"/>
      <c r="AR130" s="561"/>
      <c r="AS130" s="565"/>
      <c r="AT130" s="566"/>
      <c r="AU130" s="157"/>
      <c r="AV130" s="531" t="s">
        <v>374</v>
      </c>
      <c r="AW130" s="532"/>
      <c r="AX130" s="532"/>
      <c r="AY130" s="537"/>
      <c r="AZ130" s="538"/>
      <c r="BA130" s="539"/>
      <c r="BB130" s="584" t="s">
        <v>226</v>
      </c>
      <c r="BC130" s="546"/>
      <c r="BD130" s="547"/>
      <c r="BE130" s="157"/>
      <c r="BF130" s="157"/>
      <c r="BG130" s="157"/>
      <c r="BH130" s="157"/>
      <c r="BI130" s="157"/>
      <c r="BJ130" s="157"/>
      <c r="BK130" s="157"/>
      <c r="BL130" s="157"/>
      <c r="BM130" s="157"/>
      <c r="BN130" s="157"/>
      <c r="BO130" s="157"/>
      <c r="BP130" s="157"/>
      <c r="BQ130" s="157"/>
      <c r="BR130" s="157"/>
      <c r="BS130" s="157"/>
      <c r="BT130" s="157"/>
      <c r="BU130" s="157"/>
      <c r="BV130" s="157"/>
      <c r="BW130" s="157"/>
      <c r="BX130" s="157"/>
      <c r="BY130" s="157"/>
      <c r="BZ130" s="157"/>
      <c r="CA130" s="157"/>
      <c r="CB130" s="157"/>
      <c r="CC130" s="157"/>
      <c r="CD130" s="157"/>
      <c r="CE130" s="157"/>
      <c r="CF130" s="157"/>
    </row>
    <row r="131" spans="1:84" s="21" customFormat="1" ht="19.5" customHeight="1">
      <c r="A131" s="157"/>
      <c r="B131" s="157"/>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527"/>
      <c r="AB131" s="262" t="s">
        <v>202</v>
      </c>
      <c r="AC131" s="263"/>
      <c r="AD131" s="196" t="s">
        <v>520</v>
      </c>
      <c r="AE131" s="264" t="str">
        <f>IF(AE128="","",ROUND(AE129*(AE130/1000),3))</f>
        <v/>
      </c>
      <c r="AF131" s="196" t="s">
        <v>566</v>
      </c>
      <c r="AG131" s="265" t="str">
        <f>IF(AG128="","",ROUND(AG129*(AG130/1000),3))</f>
        <v/>
      </c>
      <c r="AH131" s="157"/>
      <c r="AI131" s="166"/>
      <c r="AJ131" s="250"/>
      <c r="AK131" s="250"/>
      <c r="AL131" s="250"/>
      <c r="AM131" s="250"/>
      <c r="AN131" s="561"/>
      <c r="AO131" s="565"/>
      <c r="AP131" s="566"/>
      <c r="AQ131" s="261"/>
      <c r="AR131" s="561"/>
      <c r="AS131" s="565"/>
      <c r="AT131" s="566"/>
      <c r="AU131" s="157"/>
      <c r="AV131" s="533"/>
      <c r="AW131" s="534"/>
      <c r="AX131" s="534"/>
      <c r="AY131" s="540"/>
      <c r="AZ131" s="541"/>
      <c r="BA131" s="542"/>
      <c r="BB131" s="571"/>
      <c r="BC131" s="572"/>
      <c r="BD131" s="573"/>
      <c r="BE131" s="157"/>
      <c r="BF131" s="157"/>
      <c r="BG131" s="157"/>
      <c r="BH131" s="157"/>
      <c r="BI131" s="157"/>
      <c r="BJ131" s="157"/>
      <c r="BK131" s="157"/>
      <c r="BL131" s="157"/>
      <c r="BM131" s="157"/>
      <c r="BN131" s="157"/>
      <c r="BO131" s="157"/>
      <c r="BP131" s="157"/>
      <c r="BQ131" s="157"/>
      <c r="BR131" s="157"/>
      <c r="BS131" s="157"/>
      <c r="BT131" s="157"/>
      <c r="BU131" s="157"/>
      <c r="BV131" s="157"/>
      <c r="BW131" s="157"/>
      <c r="BX131" s="157"/>
      <c r="BY131" s="157"/>
      <c r="BZ131" s="157"/>
      <c r="CA131" s="157"/>
      <c r="CB131" s="157"/>
      <c r="CC131" s="157"/>
      <c r="CD131" s="157"/>
      <c r="CE131" s="157"/>
      <c r="CF131" s="157"/>
    </row>
    <row r="132" spans="1:84" s="21" customFormat="1" ht="19.5" customHeight="1" thickBot="1">
      <c r="A132" s="157"/>
      <c r="B132" s="157"/>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528"/>
      <c r="AB132" s="188"/>
      <c r="AC132" s="179"/>
      <c r="AD132" s="179"/>
      <c r="AE132" s="203" t="s">
        <v>569</v>
      </c>
      <c r="AF132" s="180"/>
      <c r="AG132" s="204" t="s">
        <v>570</v>
      </c>
      <c r="AH132" s="157"/>
      <c r="AI132" s="166"/>
      <c r="AJ132" s="250"/>
      <c r="AK132" s="250"/>
      <c r="AL132" s="250"/>
      <c r="AM132" s="250"/>
      <c r="AN132" s="562"/>
      <c r="AO132" s="567"/>
      <c r="AP132" s="568"/>
      <c r="AQ132" s="261"/>
      <c r="AR132" s="562"/>
      <c r="AS132" s="567"/>
      <c r="AT132" s="568"/>
      <c r="AU132" s="157"/>
      <c r="AV132" s="535"/>
      <c r="AW132" s="536"/>
      <c r="AX132" s="536"/>
      <c r="AY132" s="543"/>
      <c r="AZ132" s="544"/>
      <c r="BA132" s="545"/>
      <c r="BB132" s="574"/>
      <c r="BC132" s="575"/>
      <c r="BD132" s="576"/>
      <c r="BE132" s="157"/>
      <c r="BF132" s="157"/>
      <c r="BG132" s="157"/>
      <c r="BH132" s="157"/>
      <c r="BI132" s="157"/>
      <c r="BJ132" s="157"/>
      <c r="BK132" s="157"/>
      <c r="BL132" s="157"/>
      <c r="BM132" s="157"/>
      <c r="BN132" s="157"/>
      <c r="BO132" s="157"/>
      <c r="BP132" s="157"/>
      <c r="BQ132" s="157"/>
      <c r="BR132" s="157"/>
      <c r="BS132" s="157"/>
      <c r="BT132" s="157"/>
      <c r="BU132" s="157"/>
      <c r="BV132" s="157"/>
      <c r="BW132" s="157"/>
      <c r="BX132" s="157"/>
      <c r="BY132" s="157"/>
      <c r="BZ132" s="157"/>
      <c r="CA132" s="157"/>
      <c r="CB132" s="157"/>
      <c r="CC132" s="157"/>
      <c r="CD132" s="157"/>
      <c r="CE132" s="157"/>
      <c r="CF132" s="157"/>
    </row>
    <row r="133" spans="1:84" s="21" customFormat="1" ht="19.5" customHeight="1" thickTop="1">
      <c r="A133" s="157"/>
      <c r="B133" s="157"/>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268"/>
      <c r="AB133" s="552" t="s">
        <v>375</v>
      </c>
      <c r="AC133" s="552"/>
      <c r="AD133" s="552"/>
      <c r="AE133" s="552"/>
      <c r="AF133" s="553"/>
      <c r="AG133" s="267" t="str">
        <f>IF(AG131="",AE131,AE131+AG131)</f>
        <v/>
      </c>
      <c r="AH133" s="250" t="s">
        <v>692</v>
      </c>
      <c r="AI133" s="166"/>
      <c r="AJ133" s="250"/>
      <c r="AK133" s="250"/>
      <c r="AL133" s="250"/>
      <c r="AM133" s="250"/>
      <c r="AN133" s="261"/>
      <c r="AO133" s="257"/>
      <c r="AP133" s="257"/>
      <c r="AQ133" s="268"/>
      <c r="AR133" s="261"/>
      <c r="AS133" s="269"/>
      <c r="AT133" s="269"/>
      <c r="AU133" s="157"/>
      <c r="AV133" s="579"/>
      <c r="AW133" s="580"/>
      <c r="AX133" s="580"/>
      <c r="AY133" s="580"/>
      <c r="AZ133" s="270"/>
      <c r="BA133" s="270"/>
      <c r="BB133" s="270"/>
      <c r="BC133" s="270"/>
      <c r="BD133" s="270"/>
      <c r="BE133" s="157"/>
      <c r="BF133" s="157"/>
      <c r="BG133" s="157"/>
      <c r="BH133" s="157"/>
      <c r="BI133" s="157"/>
      <c r="BJ133" s="157"/>
      <c r="BK133" s="157"/>
      <c r="BL133" s="157"/>
      <c r="BM133" s="157"/>
      <c r="BN133" s="157"/>
      <c r="BO133" s="157"/>
      <c r="BP133" s="157"/>
      <c r="BQ133" s="157"/>
      <c r="BR133" s="157"/>
      <c r="BS133" s="157"/>
      <c r="BT133" s="157"/>
      <c r="BU133" s="157"/>
      <c r="BV133" s="157"/>
      <c r="BW133" s="157"/>
      <c r="BX133" s="157"/>
      <c r="BY133" s="157"/>
      <c r="BZ133" s="157"/>
      <c r="CA133" s="157"/>
      <c r="CB133" s="157"/>
      <c r="CC133" s="157"/>
      <c r="CD133" s="157"/>
      <c r="CE133" s="157"/>
      <c r="CF133" s="157"/>
    </row>
    <row r="134" spans="1:84" s="21" customFormat="1" ht="19.5" customHeight="1" thickBot="1">
      <c r="A134" s="157"/>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268"/>
      <c r="AB134" s="157"/>
      <c r="AC134" s="157"/>
      <c r="AD134" s="157"/>
      <c r="AE134" s="157"/>
      <c r="AF134" s="157"/>
      <c r="AG134" s="203" t="s">
        <v>575</v>
      </c>
      <c r="AH134" s="157"/>
      <c r="AI134" s="166"/>
      <c r="AJ134" s="250"/>
      <c r="AK134" s="250"/>
      <c r="AL134" s="250"/>
      <c r="AM134" s="250"/>
      <c r="AN134" s="250"/>
      <c r="AO134" s="250"/>
      <c r="AP134" s="250"/>
      <c r="AQ134" s="250"/>
      <c r="AR134" s="250"/>
      <c r="AS134" s="238"/>
      <c r="AT134" s="238"/>
      <c r="AU134" s="157"/>
      <c r="AV134" s="580"/>
      <c r="AW134" s="580"/>
      <c r="AX134" s="580"/>
      <c r="AY134" s="580"/>
      <c r="AZ134" s="250"/>
      <c r="BA134" s="250"/>
      <c r="BB134" s="238"/>
      <c r="BC134" s="159"/>
      <c r="BD134" s="159"/>
      <c r="BE134" s="157"/>
      <c r="BF134" s="157"/>
      <c r="BG134" s="157"/>
      <c r="BH134" s="157"/>
      <c r="BI134" s="157"/>
      <c r="BJ134" s="157"/>
      <c r="BK134" s="157"/>
      <c r="BL134" s="157"/>
      <c r="BM134" s="157"/>
      <c r="BN134" s="157"/>
      <c r="BO134" s="157"/>
      <c r="BP134" s="157"/>
      <c r="BQ134" s="157"/>
      <c r="BR134" s="157"/>
      <c r="BS134" s="157"/>
      <c r="BT134" s="157"/>
      <c r="BU134" s="157"/>
      <c r="BV134" s="157"/>
      <c r="BW134" s="157"/>
      <c r="BX134" s="157"/>
      <c r="BY134" s="157"/>
      <c r="BZ134" s="157"/>
      <c r="CA134" s="157"/>
      <c r="CB134" s="157"/>
      <c r="CC134" s="157"/>
      <c r="CD134" s="157"/>
      <c r="CE134" s="157"/>
      <c r="CF134" s="157"/>
    </row>
    <row r="135" spans="1:84" s="21" customFormat="1" ht="19.5" customHeight="1" thickTop="1">
      <c r="A135" s="157"/>
      <c r="B135" s="157"/>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526" t="s">
        <v>693</v>
      </c>
      <c r="AB135" s="252" t="s">
        <v>193</v>
      </c>
      <c r="AC135" s="253"/>
      <c r="AD135" s="186"/>
      <c r="AE135" s="254" t="s">
        <v>545</v>
      </c>
      <c r="AF135" s="255"/>
      <c r="AG135" s="256" t="s">
        <v>546</v>
      </c>
      <c r="AH135" s="157"/>
      <c r="AI135" s="166"/>
      <c r="AJ135" s="250"/>
      <c r="AK135" s="250"/>
      <c r="AL135" s="250"/>
      <c r="AM135" s="250"/>
      <c r="AN135" s="560" t="s">
        <v>694</v>
      </c>
      <c r="AO135" s="563" t="str">
        <f>IF(AG141="","",ROUND($M$59*K107*AG141,2))</f>
        <v/>
      </c>
      <c r="AP135" s="564"/>
      <c r="AQ135" s="257"/>
      <c r="AR135" s="560" t="s">
        <v>695</v>
      </c>
      <c r="AS135" s="563" t="str">
        <f>IF($AG141="","",$AK$14+AO135)</f>
        <v/>
      </c>
      <c r="AT135" s="564"/>
      <c r="AU135" s="157"/>
      <c r="AV135" s="526" t="s">
        <v>696</v>
      </c>
      <c r="AW135" s="526"/>
      <c r="AX135" s="526"/>
      <c r="AY135" s="526" t="str">
        <f>IF($F$59="","",$F$59)</f>
        <v>単相3線式100/200V</v>
      </c>
      <c r="AZ135" s="526"/>
      <c r="BA135" s="526"/>
      <c r="BB135" s="556" t="str">
        <f>IF(AS135="","",IF(AY135=$CC$11,107+AS135,IF(AY135=$CC$12,107+AS135,IF(AY135=$CC$13,214+AS135,IF(AY135=$CC$14,214+AS135,"")))))</f>
        <v/>
      </c>
      <c r="BC135" s="556"/>
      <c r="BD135" s="556"/>
      <c r="BE135" s="157"/>
      <c r="BF135" s="157"/>
      <c r="BG135" s="157"/>
      <c r="BH135" s="157"/>
      <c r="BI135" s="157"/>
      <c r="BJ135" s="157"/>
      <c r="BK135" s="157"/>
      <c r="BL135" s="157"/>
      <c r="BM135" s="157"/>
      <c r="BN135" s="157"/>
      <c r="BO135" s="157"/>
      <c r="BP135" s="157"/>
      <c r="BQ135" s="157"/>
      <c r="BR135" s="157"/>
      <c r="BS135" s="157"/>
      <c r="BT135" s="157"/>
      <c r="BU135" s="157"/>
      <c r="BV135" s="157"/>
      <c r="BW135" s="157"/>
      <c r="BX135" s="157"/>
      <c r="BY135" s="157"/>
      <c r="BZ135" s="157"/>
      <c r="CA135" s="157"/>
      <c r="CB135" s="157"/>
      <c r="CC135" s="157"/>
      <c r="CD135" s="157"/>
      <c r="CE135" s="157"/>
      <c r="CF135" s="157"/>
    </row>
    <row r="136" spans="1:84" s="21" customFormat="1" ht="19.5" customHeight="1">
      <c r="A136" s="157"/>
      <c r="B136" s="157"/>
      <c r="C136" s="157"/>
      <c r="D136" s="157"/>
      <c r="E136" s="157"/>
      <c r="F136" s="157"/>
      <c r="G136" s="157"/>
      <c r="H136" s="157"/>
      <c r="I136" s="157"/>
      <c r="J136" s="157"/>
      <c r="K136" s="157"/>
      <c r="L136" s="157"/>
      <c r="M136" s="157"/>
      <c r="N136" s="157"/>
      <c r="O136" s="157"/>
      <c r="P136" s="157"/>
      <c r="Q136" s="157"/>
      <c r="R136" s="157"/>
      <c r="S136" s="157"/>
      <c r="T136" s="157"/>
      <c r="U136" s="157"/>
      <c r="V136" s="157"/>
      <c r="W136" s="157"/>
      <c r="X136" s="157"/>
      <c r="Y136" s="157"/>
      <c r="Z136" s="157"/>
      <c r="AA136" s="527"/>
      <c r="AB136" s="529" t="s">
        <v>196</v>
      </c>
      <c r="AC136" s="530"/>
      <c r="AD136" s="193"/>
      <c r="AE136" s="299"/>
      <c r="AF136" s="179"/>
      <c r="AG136" s="300"/>
      <c r="AH136" s="157"/>
      <c r="AI136" s="166"/>
      <c r="AJ136" s="250"/>
      <c r="AK136" s="250"/>
      <c r="AL136" s="250"/>
      <c r="AM136" s="250"/>
      <c r="AN136" s="561"/>
      <c r="AO136" s="565"/>
      <c r="AP136" s="566"/>
      <c r="AQ136" s="257"/>
      <c r="AR136" s="561"/>
      <c r="AS136" s="565"/>
      <c r="AT136" s="566"/>
      <c r="AU136" s="157"/>
      <c r="AV136" s="527"/>
      <c r="AW136" s="527"/>
      <c r="AX136" s="527"/>
      <c r="AY136" s="527"/>
      <c r="AZ136" s="527"/>
      <c r="BA136" s="527"/>
      <c r="BB136" s="557"/>
      <c r="BC136" s="557"/>
      <c r="BD136" s="557"/>
      <c r="BE136" s="157"/>
      <c r="BF136" s="157"/>
      <c r="BG136" s="157"/>
      <c r="BH136" s="157"/>
      <c r="BI136" s="157"/>
      <c r="BJ136" s="157"/>
      <c r="BK136" s="157"/>
      <c r="BL136" s="157"/>
      <c r="BM136" s="157"/>
      <c r="BN136" s="157"/>
      <c r="BO136" s="157"/>
      <c r="BP136" s="157"/>
      <c r="BQ136" s="157"/>
      <c r="BR136" s="157"/>
      <c r="BS136" s="157"/>
      <c r="BT136" s="157"/>
      <c r="BU136" s="157"/>
      <c r="BV136" s="157"/>
      <c r="BW136" s="157"/>
      <c r="BX136" s="157"/>
      <c r="BY136" s="157"/>
      <c r="BZ136" s="157"/>
      <c r="CA136" s="157"/>
      <c r="CB136" s="157"/>
      <c r="CC136" s="157"/>
      <c r="CD136" s="157"/>
      <c r="CE136" s="157"/>
      <c r="CF136" s="157"/>
    </row>
    <row r="137" spans="1:84" s="21" customFormat="1" ht="19.5" customHeight="1" thickBot="1">
      <c r="A137" s="157"/>
      <c r="B137" s="157"/>
      <c r="C137" s="157"/>
      <c r="D137" s="157"/>
      <c r="E137" s="157"/>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527"/>
      <c r="AB137" s="558" t="s">
        <v>553</v>
      </c>
      <c r="AC137" s="559"/>
      <c r="AD137" s="196" t="s">
        <v>557</v>
      </c>
      <c r="AE137" s="260" t="str">
        <f>IF(AE136="","",VLOOKUP(AE136,$U$27:$V$40,2,FALSE))</f>
        <v/>
      </c>
      <c r="AF137" s="196" t="s">
        <v>198</v>
      </c>
      <c r="AG137" s="259" t="str">
        <f>IF(AG136="","",VLOOKUP(AG136,$U$27:$V$40,2,FALSE))</f>
        <v/>
      </c>
      <c r="AH137" s="157"/>
      <c r="AI137" s="166"/>
      <c r="AJ137" s="250"/>
      <c r="AK137" s="250"/>
      <c r="AL137" s="250"/>
      <c r="AM137" s="250"/>
      <c r="AN137" s="561"/>
      <c r="AO137" s="565"/>
      <c r="AP137" s="566"/>
      <c r="AQ137" s="257"/>
      <c r="AR137" s="561"/>
      <c r="AS137" s="565"/>
      <c r="AT137" s="566"/>
      <c r="AU137" s="157"/>
      <c r="AV137" s="528"/>
      <c r="AW137" s="528"/>
      <c r="AX137" s="528"/>
      <c r="AY137" s="528"/>
      <c r="AZ137" s="528"/>
      <c r="BA137" s="528"/>
      <c r="BB137" s="557"/>
      <c r="BC137" s="557"/>
      <c r="BD137" s="557"/>
      <c r="BE137" s="157"/>
      <c r="BF137" s="157"/>
      <c r="BG137" s="157"/>
      <c r="BH137" s="157"/>
      <c r="BI137" s="157"/>
      <c r="BJ137" s="157"/>
      <c r="BK137" s="157"/>
      <c r="BL137" s="157"/>
      <c r="BM137" s="157"/>
      <c r="BN137" s="157"/>
      <c r="BO137" s="157"/>
      <c r="BP137" s="157"/>
      <c r="BQ137" s="157"/>
      <c r="BR137" s="157"/>
      <c r="BS137" s="157"/>
      <c r="BT137" s="157"/>
      <c r="BU137" s="157"/>
      <c r="BV137" s="157"/>
      <c r="BW137" s="157"/>
      <c r="BX137" s="157"/>
      <c r="BY137" s="157"/>
      <c r="BZ137" s="157"/>
      <c r="CA137" s="157"/>
      <c r="CB137" s="157"/>
      <c r="CC137" s="157"/>
      <c r="CD137" s="157"/>
      <c r="CE137" s="157"/>
      <c r="CF137" s="157"/>
    </row>
    <row r="138" spans="1:84" s="21" customFormat="1" ht="19.5" customHeight="1">
      <c r="A138" s="157"/>
      <c r="B138" s="157"/>
      <c r="C138" s="157"/>
      <c r="D138" s="157"/>
      <c r="E138" s="157"/>
      <c r="F138" s="157"/>
      <c r="G138" s="157"/>
      <c r="H138" s="157"/>
      <c r="I138" s="157"/>
      <c r="J138" s="157"/>
      <c r="K138" s="157"/>
      <c r="L138" s="157"/>
      <c r="M138" s="157"/>
      <c r="N138" s="157"/>
      <c r="O138" s="157"/>
      <c r="P138" s="157"/>
      <c r="Q138" s="157"/>
      <c r="R138" s="157"/>
      <c r="S138" s="157"/>
      <c r="T138" s="157"/>
      <c r="U138" s="157"/>
      <c r="V138" s="157"/>
      <c r="W138" s="157"/>
      <c r="X138" s="157"/>
      <c r="Y138" s="157"/>
      <c r="Z138" s="157"/>
      <c r="AA138" s="527"/>
      <c r="AB138" s="529" t="s">
        <v>199</v>
      </c>
      <c r="AC138" s="530"/>
      <c r="AD138" s="196" t="s">
        <v>562</v>
      </c>
      <c r="AE138" s="301"/>
      <c r="AF138" s="196" t="s">
        <v>563</v>
      </c>
      <c r="AG138" s="302"/>
      <c r="AH138" s="157"/>
      <c r="AI138" s="166"/>
      <c r="AJ138" s="250"/>
      <c r="AK138" s="250"/>
      <c r="AL138" s="250"/>
      <c r="AM138" s="250"/>
      <c r="AN138" s="561"/>
      <c r="AO138" s="565"/>
      <c r="AP138" s="566"/>
      <c r="AQ138" s="261"/>
      <c r="AR138" s="561"/>
      <c r="AS138" s="565"/>
      <c r="AT138" s="566"/>
      <c r="AU138" s="157"/>
      <c r="AV138" s="531" t="s">
        <v>376</v>
      </c>
      <c r="AW138" s="532"/>
      <c r="AX138" s="532"/>
      <c r="AY138" s="537"/>
      <c r="AZ138" s="538"/>
      <c r="BA138" s="539"/>
      <c r="BB138" s="584" t="s">
        <v>226</v>
      </c>
      <c r="BC138" s="546"/>
      <c r="BD138" s="547"/>
      <c r="BE138" s="157"/>
      <c r="BF138" s="157"/>
      <c r="BG138" s="157"/>
      <c r="BH138" s="157"/>
      <c r="BI138" s="157"/>
      <c r="BJ138" s="157"/>
      <c r="BK138" s="157"/>
      <c r="BL138" s="157"/>
      <c r="BM138" s="157"/>
      <c r="BN138" s="157"/>
      <c r="BO138" s="157"/>
      <c r="BP138" s="157"/>
      <c r="BQ138" s="157"/>
      <c r="BR138" s="157"/>
      <c r="BS138" s="157"/>
      <c r="BT138" s="157"/>
      <c r="BU138" s="157"/>
      <c r="BV138" s="157"/>
      <c r="BW138" s="157"/>
      <c r="BX138" s="157"/>
      <c r="BY138" s="157"/>
      <c r="BZ138" s="157"/>
      <c r="CA138" s="157"/>
      <c r="CB138" s="157"/>
      <c r="CC138" s="157"/>
      <c r="CD138" s="157"/>
      <c r="CE138" s="157"/>
      <c r="CF138" s="157"/>
    </row>
    <row r="139" spans="1:84" s="21" customFormat="1" ht="19.5" customHeight="1">
      <c r="A139" s="157"/>
      <c r="B139" s="157"/>
      <c r="C139" s="157"/>
      <c r="D139" s="157"/>
      <c r="E139" s="157"/>
      <c r="F139" s="157"/>
      <c r="G139" s="157"/>
      <c r="H139" s="157"/>
      <c r="I139" s="157"/>
      <c r="J139" s="157"/>
      <c r="K139" s="157"/>
      <c r="L139" s="157"/>
      <c r="M139" s="157"/>
      <c r="N139" s="157"/>
      <c r="O139" s="157"/>
      <c r="P139" s="157"/>
      <c r="Q139" s="157"/>
      <c r="R139" s="157"/>
      <c r="S139" s="157"/>
      <c r="T139" s="157"/>
      <c r="U139" s="157"/>
      <c r="V139" s="157"/>
      <c r="W139" s="157"/>
      <c r="X139" s="157"/>
      <c r="Y139" s="157"/>
      <c r="Z139" s="157"/>
      <c r="AA139" s="527"/>
      <c r="AB139" s="262" t="s">
        <v>202</v>
      </c>
      <c r="AC139" s="263"/>
      <c r="AD139" s="196" t="s">
        <v>585</v>
      </c>
      <c r="AE139" s="264" t="str">
        <f>IF(AE136="","",ROUND(AE137*(AE138/1000),3))</f>
        <v/>
      </c>
      <c r="AF139" s="196" t="s">
        <v>566</v>
      </c>
      <c r="AG139" s="265" t="str">
        <f>IF(AG136="","",ROUND(AG137*(AG138/1000),3))</f>
        <v/>
      </c>
      <c r="AH139" s="157"/>
      <c r="AI139" s="166"/>
      <c r="AJ139" s="250"/>
      <c r="AK139" s="250"/>
      <c r="AL139" s="250"/>
      <c r="AM139" s="250"/>
      <c r="AN139" s="561"/>
      <c r="AO139" s="565"/>
      <c r="AP139" s="566"/>
      <c r="AQ139" s="261"/>
      <c r="AR139" s="561"/>
      <c r="AS139" s="565"/>
      <c r="AT139" s="566"/>
      <c r="AU139" s="157"/>
      <c r="AV139" s="533"/>
      <c r="AW139" s="534"/>
      <c r="AX139" s="534"/>
      <c r="AY139" s="540"/>
      <c r="AZ139" s="541"/>
      <c r="BA139" s="542"/>
      <c r="BB139" s="571"/>
      <c r="BC139" s="572"/>
      <c r="BD139" s="573"/>
      <c r="BE139" s="157"/>
      <c r="BF139" s="157"/>
      <c r="BG139" s="157"/>
      <c r="BH139" s="157"/>
      <c r="BI139" s="157"/>
      <c r="BJ139" s="157"/>
      <c r="BK139" s="157"/>
      <c r="BL139" s="157"/>
      <c r="BM139" s="157"/>
      <c r="BN139" s="157"/>
      <c r="BO139" s="157"/>
      <c r="BP139" s="157"/>
      <c r="BQ139" s="157"/>
      <c r="BR139" s="157"/>
      <c r="BS139" s="157"/>
      <c r="BT139" s="157"/>
      <c r="BU139" s="157"/>
      <c r="BV139" s="157"/>
      <c r="BW139" s="157"/>
      <c r="BX139" s="157"/>
      <c r="BY139" s="157"/>
      <c r="BZ139" s="157"/>
      <c r="CA139" s="157"/>
      <c r="CB139" s="157"/>
      <c r="CC139" s="157"/>
      <c r="CD139" s="157"/>
      <c r="CE139" s="157"/>
      <c r="CF139" s="157"/>
    </row>
    <row r="140" spans="1:84" s="21" customFormat="1" ht="19.5" customHeight="1" thickBot="1">
      <c r="A140" s="157"/>
      <c r="B140" s="157"/>
      <c r="C140" s="157"/>
      <c r="D140" s="157"/>
      <c r="E140" s="157"/>
      <c r="F140" s="157"/>
      <c r="G140" s="157"/>
      <c r="H140" s="157"/>
      <c r="I140" s="157"/>
      <c r="J140" s="157"/>
      <c r="K140" s="157"/>
      <c r="L140" s="157"/>
      <c r="M140" s="157"/>
      <c r="N140" s="157"/>
      <c r="O140" s="157"/>
      <c r="P140" s="157"/>
      <c r="Q140" s="157"/>
      <c r="R140" s="157"/>
      <c r="S140" s="157"/>
      <c r="T140" s="157"/>
      <c r="U140" s="157"/>
      <c r="V140" s="157"/>
      <c r="W140" s="157"/>
      <c r="X140" s="157"/>
      <c r="Y140" s="157"/>
      <c r="Z140" s="157"/>
      <c r="AA140" s="528"/>
      <c r="AB140" s="188"/>
      <c r="AC140" s="179"/>
      <c r="AD140" s="179"/>
      <c r="AE140" s="203" t="s">
        <v>205</v>
      </c>
      <c r="AF140" s="180"/>
      <c r="AG140" s="204" t="s">
        <v>570</v>
      </c>
      <c r="AH140" s="157"/>
      <c r="AI140" s="166"/>
      <c r="AJ140" s="250"/>
      <c r="AK140" s="250"/>
      <c r="AL140" s="250"/>
      <c r="AM140" s="250"/>
      <c r="AN140" s="562"/>
      <c r="AO140" s="567"/>
      <c r="AP140" s="568"/>
      <c r="AQ140" s="261"/>
      <c r="AR140" s="562"/>
      <c r="AS140" s="567"/>
      <c r="AT140" s="568"/>
      <c r="AU140" s="157"/>
      <c r="AV140" s="535"/>
      <c r="AW140" s="536"/>
      <c r="AX140" s="536"/>
      <c r="AY140" s="543"/>
      <c r="AZ140" s="544"/>
      <c r="BA140" s="545"/>
      <c r="BB140" s="574"/>
      <c r="BC140" s="575"/>
      <c r="BD140" s="576"/>
      <c r="BE140" s="157"/>
      <c r="BF140" s="157"/>
      <c r="BG140" s="157"/>
      <c r="BH140" s="157"/>
      <c r="BI140" s="157"/>
      <c r="BJ140" s="157"/>
      <c r="BK140" s="157"/>
      <c r="BL140" s="157"/>
      <c r="BM140" s="157"/>
      <c r="BN140" s="157"/>
      <c r="BO140" s="157"/>
      <c r="BP140" s="157"/>
      <c r="BQ140" s="157"/>
      <c r="BR140" s="157"/>
      <c r="BS140" s="157"/>
      <c r="BT140" s="157"/>
      <c r="BU140" s="157"/>
      <c r="BV140" s="157"/>
      <c r="BW140" s="157"/>
      <c r="BX140" s="157"/>
      <c r="BY140" s="157"/>
      <c r="BZ140" s="157"/>
      <c r="CA140" s="157"/>
      <c r="CB140" s="157"/>
      <c r="CC140" s="157"/>
      <c r="CD140" s="157"/>
      <c r="CE140" s="157"/>
      <c r="CF140" s="157"/>
    </row>
    <row r="141" spans="1:84" s="21" customFormat="1" ht="19.5" customHeight="1" thickTop="1">
      <c r="A141" s="157"/>
      <c r="B141" s="157"/>
      <c r="C141" s="157"/>
      <c r="D141" s="157"/>
      <c r="E141" s="157"/>
      <c r="F141" s="157"/>
      <c r="G141" s="157"/>
      <c r="H141" s="157"/>
      <c r="I141" s="157"/>
      <c r="J141" s="157"/>
      <c r="K141" s="157"/>
      <c r="L141" s="157"/>
      <c r="M141" s="157"/>
      <c r="N141" s="157"/>
      <c r="O141" s="157"/>
      <c r="P141" s="157"/>
      <c r="Q141" s="157"/>
      <c r="R141" s="157"/>
      <c r="S141" s="157"/>
      <c r="T141" s="157"/>
      <c r="U141" s="157"/>
      <c r="V141" s="157"/>
      <c r="W141" s="157"/>
      <c r="X141" s="157"/>
      <c r="Y141" s="157"/>
      <c r="Z141" s="157"/>
      <c r="AA141" s="263"/>
      <c r="AB141" s="552" t="s">
        <v>377</v>
      </c>
      <c r="AC141" s="552"/>
      <c r="AD141" s="552"/>
      <c r="AE141" s="552"/>
      <c r="AF141" s="553"/>
      <c r="AG141" s="267" t="str">
        <f>IF(AG139="",AE139,AE139+AG139)</f>
        <v/>
      </c>
      <c r="AH141" s="250" t="s">
        <v>697</v>
      </c>
      <c r="AI141" s="166"/>
      <c r="AJ141" s="250"/>
      <c r="AK141" s="250"/>
      <c r="AL141" s="250"/>
      <c r="AM141" s="250"/>
      <c r="AN141" s="261"/>
      <c r="AO141" s="257"/>
      <c r="AP141" s="257"/>
      <c r="AQ141" s="268"/>
      <c r="AR141" s="261"/>
      <c r="AS141" s="269"/>
      <c r="AT141" s="269"/>
      <c r="AU141" s="157"/>
      <c r="AV141" s="579"/>
      <c r="AW141" s="580"/>
      <c r="AX141" s="580"/>
      <c r="AY141" s="580"/>
      <c r="AZ141" s="270"/>
      <c r="BA141" s="270"/>
      <c r="BB141" s="270"/>
      <c r="BC141" s="270"/>
      <c r="BD141" s="270"/>
      <c r="BE141" s="157"/>
      <c r="BF141" s="157"/>
      <c r="BG141" s="157"/>
      <c r="BH141" s="157"/>
      <c r="BI141" s="157"/>
      <c r="BJ141" s="157"/>
      <c r="BK141" s="157"/>
      <c r="BL141" s="157"/>
      <c r="BM141" s="157"/>
      <c r="BN141" s="157"/>
      <c r="BO141" s="157"/>
      <c r="BP141" s="157"/>
      <c r="BQ141" s="157"/>
      <c r="BR141" s="157"/>
      <c r="BS141" s="157"/>
      <c r="BT141" s="157"/>
      <c r="BU141" s="157"/>
      <c r="BV141" s="157"/>
      <c r="BW141" s="157"/>
      <c r="BX141" s="157"/>
      <c r="BY141" s="157"/>
      <c r="BZ141" s="157"/>
      <c r="CA141" s="157"/>
      <c r="CB141" s="157"/>
      <c r="CC141" s="157"/>
      <c r="CD141" s="157"/>
      <c r="CE141" s="157"/>
      <c r="CF141" s="157"/>
    </row>
    <row r="142" spans="1:84" s="21" customFormat="1" ht="19.5" customHeight="1" thickBot="1">
      <c r="A142" s="157"/>
      <c r="B142" s="157"/>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268"/>
      <c r="AB142" s="157"/>
      <c r="AC142" s="157"/>
      <c r="AD142" s="157"/>
      <c r="AE142" s="157"/>
      <c r="AF142" s="157"/>
      <c r="AG142" s="203" t="s">
        <v>575</v>
      </c>
      <c r="AH142" s="157"/>
      <c r="AI142" s="166"/>
      <c r="AJ142" s="250"/>
      <c r="AK142" s="250"/>
      <c r="AL142" s="250"/>
      <c r="AM142" s="250"/>
      <c r="AN142" s="250"/>
      <c r="AO142" s="250"/>
      <c r="AP142" s="250"/>
      <c r="AQ142" s="250"/>
      <c r="AR142" s="250"/>
      <c r="AS142" s="238"/>
      <c r="AT142" s="238"/>
      <c r="AU142" s="157"/>
      <c r="AV142" s="580"/>
      <c r="AW142" s="580"/>
      <c r="AX142" s="580"/>
      <c r="AY142" s="580"/>
      <c r="AZ142" s="250"/>
      <c r="BA142" s="250"/>
      <c r="BB142" s="238"/>
      <c r="BC142" s="159"/>
      <c r="BD142" s="159"/>
      <c r="BE142" s="157"/>
      <c r="BF142" s="157"/>
      <c r="BG142" s="157"/>
      <c r="BH142" s="157"/>
      <c r="BI142" s="157"/>
      <c r="BJ142" s="157"/>
      <c r="BK142" s="157"/>
      <c r="BL142" s="157"/>
      <c r="BM142" s="157"/>
      <c r="BN142" s="157"/>
      <c r="BO142" s="157"/>
      <c r="BP142" s="157"/>
      <c r="BQ142" s="157"/>
      <c r="BR142" s="157"/>
      <c r="BS142" s="157"/>
      <c r="BT142" s="157"/>
      <c r="BU142" s="157"/>
      <c r="BV142" s="157"/>
      <c r="BW142" s="157"/>
      <c r="BX142" s="157"/>
      <c r="BY142" s="157"/>
      <c r="BZ142" s="157"/>
      <c r="CA142" s="157"/>
      <c r="CB142" s="157"/>
      <c r="CC142" s="157"/>
      <c r="CD142" s="157"/>
      <c r="CE142" s="157"/>
      <c r="CF142" s="157"/>
    </row>
    <row r="143" spans="1:84" s="21" customFormat="1" ht="19.5" customHeight="1" thickTop="1">
      <c r="A143" s="157"/>
      <c r="B143" s="157"/>
      <c r="C143" s="157"/>
      <c r="D143" s="157"/>
      <c r="E143" s="157"/>
      <c r="F143" s="157"/>
      <c r="G143" s="157"/>
      <c r="H143" s="157"/>
      <c r="I143" s="157"/>
      <c r="J143" s="157"/>
      <c r="K143" s="157"/>
      <c r="L143" s="157"/>
      <c r="M143" s="157"/>
      <c r="N143" s="157"/>
      <c r="O143" s="157"/>
      <c r="P143" s="157"/>
      <c r="Q143" s="157"/>
      <c r="R143" s="157"/>
      <c r="S143" s="157"/>
      <c r="T143" s="157"/>
      <c r="U143" s="157"/>
      <c r="V143" s="157"/>
      <c r="W143" s="157"/>
      <c r="X143" s="157"/>
      <c r="Y143" s="157"/>
      <c r="Z143" s="157"/>
      <c r="AA143" s="526" t="s">
        <v>698</v>
      </c>
      <c r="AB143" s="252" t="s">
        <v>193</v>
      </c>
      <c r="AC143" s="253"/>
      <c r="AD143" s="186"/>
      <c r="AE143" s="254" t="s">
        <v>517</v>
      </c>
      <c r="AF143" s="255"/>
      <c r="AG143" s="256" t="s">
        <v>546</v>
      </c>
      <c r="AH143" s="157"/>
      <c r="AI143" s="166"/>
      <c r="AJ143" s="250"/>
      <c r="AK143" s="250"/>
      <c r="AL143" s="250"/>
      <c r="AM143" s="250"/>
      <c r="AN143" s="560" t="s">
        <v>699</v>
      </c>
      <c r="AO143" s="563" t="str">
        <f>IF(AG149="","",ROUND($M$59*K108*AG149,2))</f>
        <v/>
      </c>
      <c r="AP143" s="564"/>
      <c r="AQ143" s="257"/>
      <c r="AR143" s="560" t="s">
        <v>700</v>
      </c>
      <c r="AS143" s="563" t="str">
        <f>IF($AG149="","",$AK$14+AO143)</f>
        <v/>
      </c>
      <c r="AT143" s="564"/>
      <c r="AU143" s="157"/>
      <c r="AV143" s="526" t="s">
        <v>701</v>
      </c>
      <c r="AW143" s="526"/>
      <c r="AX143" s="526"/>
      <c r="AY143" s="526" t="str">
        <f>IF($F$59="","",$F$59)</f>
        <v>単相3線式100/200V</v>
      </c>
      <c r="AZ143" s="526"/>
      <c r="BA143" s="526"/>
      <c r="BB143" s="556" t="str">
        <f>IF(AS143="","",IF(AY143=$CC$11,107+AS143,IF(AY143=$CC$12,107+AS143,IF(AY143=$CC$13,214+AS143,IF(AY143=$CC$14,214+AS143,"")))))</f>
        <v/>
      </c>
      <c r="BC143" s="556"/>
      <c r="BD143" s="556"/>
      <c r="BE143" s="157"/>
      <c r="BF143" s="157"/>
      <c r="BG143" s="157"/>
      <c r="BH143" s="157"/>
      <c r="BI143" s="157"/>
      <c r="BJ143" s="157"/>
      <c r="BK143" s="157"/>
      <c r="BL143" s="157"/>
      <c r="BM143" s="157"/>
      <c r="BN143" s="157"/>
      <c r="BO143" s="157"/>
      <c r="BP143" s="157"/>
      <c r="BQ143" s="157"/>
      <c r="BR143" s="157"/>
      <c r="BS143" s="157"/>
      <c r="BT143" s="157"/>
      <c r="BU143" s="157"/>
      <c r="BV143" s="157"/>
      <c r="BW143" s="157"/>
      <c r="BX143" s="157"/>
      <c r="BY143" s="157"/>
      <c r="BZ143" s="157"/>
      <c r="CA143" s="157"/>
      <c r="CB143" s="157"/>
      <c r="CC143" s="157"/>
      <c r="CD143" s="157"/>
      <c r="CE143" s="157"/>
      <c r="CF143" s="157"/>
    </row>
    <row r="144" spans="1:84" s="21" customFormat="1" ht="19.5" customHeight="1">
      <c r="A144" s="157"/>
      <c r="B144" s="157"/>
      <c r="C144" s="157"/>
      <c r="D144" s="157"/>
      <c r="E144" s="157"/>
      <c r="F144" s="157"/>
      <c r="G144" s="157"/>
      <c r="H144" s="157"/>
      <c r="I144" s="157"/>
      <c r="J144" s="157"/>
      <c r="K144" s="157"/>
      <c r="L144" s="157"/>
      <c r="M144" s="157"/>
      <c r="N144" s="157"/>
      <c r="O144" s="157"/>
      <c r="P144" s="157"/>
      <c r="Q144" s="157"/>
      <c r="R144" s="157"/>
      <c r="S144" s="157"/>
      <c r="T144" s="157"/>
      <c r="U144" s="157"/>
      <c r="V144" s="157"/>
      <c r="W144" s="157"/>
      <c r="X144" s="157"/>
      <c r="Y144" s="157"/>
      <c r="Z144" s="157"/>
      <c r="AA144" s="527"/>
      <c r="AB144" s="529" t="s">
        <v>196</v>
      </c>
      <c r="AC144" s="530"/>
      <c r="AD144" s="193"/>
      <c r="AE144" s="299"/>
      <c r="AF144" s="179"/>
      <c r="AG144" s="300"/>
      <c r="AH144" s="157"/>
      <c r="AI144" s="166"/>
      <c r="AJ144" s="250"/>
      <c r="AK144" s="250"/>
      <c r="AL144" s="250"/>
      <c r="AM144" s="250"/>
      <c r="AN144" s="561"/>
      <c r="AO144" s="565"/>
      <c r="AP144" s="566"/>
      <c r="AQ144" s="257"/>
      <c r="AR144" s="561"/>
      <c r="AS144" s="565"/>
      <c r="AT144" s="566"/>
      <c r="AU144" s="157"/>
      <c r="AV144" s="527"/>
      <c r="AW144" s="527"/>
      <c r="AX144" s="527"/>
      <c r="AY144" s="527"/>
      <c r="AZ144" s="527"/>
      <c r="BA144" s="527"/>
      <c r="BB144" s="557"/>
      <c r="BC144" s="557"/>
      <c r="BD144" s="557"/>
      <c r="BE144" s="157"/>
      <c r="BF144" s="157"/>
      <c r="BG144" s="157"/>
      <c r="BH144" s="157"/>
      <c r="BI144" s="157"/>
      <c r="BJ144" s="157"/>
      <c r="BK144" s="157"/>
      <c r="BL144" s="157"/>
      <c r="BM144" s="157"/>
      <c r="BN144" s="157"/>
      <c r="BO144" s="157"/>
      <c r="BP144" s="157"/>
      <c r="BQ144" s="157"/>
      <c r="BR144" s="157"/>
      <c r="BS144" s="157"/>
      <c r="BT144" s="157"/>
      <c r="BU144" s="157"/>
      <c r="BV144" s="157"/>
      <c r="BW144" s="157"/>
      <c r="BX144" s="157"/>
      <c r="BY144" s="157"/>
      <c r="BZ144" s="157"/>
      <c r="CA144" s="157"/>
      <c r="CB144" s="157"/>
      <c r="CC144" s="157"/>
      <c r="CD144" s="157"/>
      <c r="CE144" s="157"/>
      <c r="CF144" s="157"/>
    </row>
    <row r="145" spans="1:84" s="21" customFormat="1" ht="19.5" customHeight="1" thickBot="1">
      <c r="A145" s="157"/>
      <c r="B145" s="157"/>
      <c r="C145" s="157"/>
      <c r="D145" s="157"/>
      <c r="E145" s="157"/>
      <c r="F145" s="157"/>
      <c r="G145" s="157"/>
      <c r="H145" s="157"/>
      <c r="I145" s="157"/>
      <c r="J145" s="157"/>
      <c r="K145" s="157"/>
      <c r="L145" s="157"/>
      <c r="M145" s="157"/>
      <c r="N145" s="157"/>
      <c r="O145" s="157"/>
      <c r="P145" s="157"/>
      <c r="Q145" s="157"/>
      <c r="R145" s="157"/>
      <c r="S145" s="157"/>
      <c r="T145" s="157"/>
      <c r="U145" s="157"/>
      <c r="V145" s="157"/>
      <c r="W145" s="157"/>
      <c r="X145" s="157"/>
      <c r="Y145" s="157"/>
      <c r="Z145" s="157"/>
      <c r="AA145" s="527"/>
      <c r="AB145" s="558" t="s">
        <v>553</v>
      </c>
      <c r="AC145" s="559"/>
      <c r="AD145" s="196" t="s">
        <v>557</v>
      </c>
      <c r="AE145" s="260" t="str">
        <f>IF(AE144="","",VLOOKUP(AE144,$U$27:$V$40,2,FALSE))</f>
        <v/>
      </c>
      <c r="AF145" s="196" t="s">
        <v>558</v>
      </c>
      <c r="AG145" s="259" t="str">
        <f>IF(AG144="","",VLOOKUP(AG144,$U$27:$V$40,2,FALSE))</f>
        <v/>
      </c>
      <c r="AH145" s="157"/>
      <c r="AI145" s="166"/>
      <c r="AJ145" s="250"/>
      <c r="AK145" s="250"/>
      <c r="AL145" s="250"/>
      <c r="AM145" s="250"/>
      <c r="AN145" s="561"/>
      <c r="AO145" s="565"/>
      <c r="AP145" s="566"/>
      <c r="AQ145" s="257"/>
      <c r="AR145" s="561"/>
      <c r="AS145" s="565"/>
      <c r="AT145" s="566"/>
      <c r="AU145" s="157"/>
      <c r="AV145" s="528"/>
      <c r="AW145" s="528"/>
      <c r="AX145" s="528"/>
      <c r="AY145" s="528"/>
      <c r="AZ145" s="528"/>
      <c r="BA145" s="528"/>
      <c r="BB145" s="557"/>
      <c r="BC145" s="557"/>
      <c r="BD145" s="557"/>
      <c r="BE145" s="157"/>
      <c r="BF145" s="157"/>
      <c r="BG145" s="157"/>
      <c r="BH145" s="157"/>
      <c r="BI145" s="157"/>
      <c r="BJ145" s="157"/>
      <c r="BK145" s="157"/>
      <c r="BL145" s="157"/>
      <c r="BM145" s="157"/>
      <c r="BN145" s="157"/>
      <c r="BO145" s="157"/>
      <c r="BP145" s="157"/>
      <c r="BQ145" s="157"/>
      <c r="BR145" s="157"/>
      <c r="BS145" s="157"/>
      <c r="BT145" s="157"/>
      <c r="BU145" s="157"/>
      <c r="BV145" s="157"/>
      <c r="BW145" s="157"/>
      <c r="BX145" s="157"/>
      <c r="BY145" s="157"/>
      <c r="BZ145" s="157"/>
      <c r="CA145" s="157"/>
      <c r="CB145" s="157"/>
      <c r="CC145" s="157"/>
      <c r="CD145" s="157"/>
      <c r="CE145" s="157"/>
      <c r="CF145" s="157"/>
    </row>
    <row r="146" spans="1:84" s="21" customFormat="1" ht="19.5" customHeight="1">
      <c r="A146" s="157"/>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c r="Y146" s="157"/>
      <c r="Z146" s="157"/>
      <c r="AA146" s="527"/>
      <c r="AB146" s="529" t="s">
        <v>199</v>
      </c>
      <c r="AC146" s="530"/>
      <c r="AD146" s="196" t="s">
        <v>562</v>
      </c>
      <c r="AE146" s="301"/>
      <c r="AF146" s="196" t="s">
        <v>563</v>
      </c>
      <c r="AG146" s="302"/>
      <c r="AH146" s="157"/>
      <c r="AI146" s="166"/>
      <c r="AJ146" s="250"/>
      <c r="AK146" s="250"/>
      <c r="AL146" s="250"/>
      <c r="AM146" s="250"/>
      <c r="AN146" s="561"/>
      <c r="AO146" s="565"/>
      <c r="AP146" s="566"/>
      <c r="AQ146" s="261"/>
      <c r="AR146" s="561"/>
      <c r="AS146" s="565"/>
      <c r="AT146" s="566"/>
      <c r="AU146" s="157"/>
      <c r="AV146" s="531" t="s">
        <v>378</v>
      </c>
      <c r="AW146" s="532"/>
      <c r="AX146" s="532"/>
      <c r="AY146" s="537"/>
      <c r="AZ146" s="538"/>
      <c r="BA146" s="539"/>
      <c r="BB146" s="584" t="s">
        <v>226</v>
      </c>
      <c r="BC146" s="546"/>
      <c r="BD146" s="547"/>
      <c r="BE146" s="157"/>
      <c r="BF146" s="157"/>
      <c r="BG146" s="157"/>
      <c r="BH146" s="157"/>
      <c r="BI146" s="157"/>
      <c r="BJ146" s="157"/>
      <c r="BK146" s="157"/>
      <c r="BL146" s="157"/>
      <c r="BM146" s="157"/>
      <c r="BN146" s="157"/>
      <c r="BO146" s="157"/>
      <c r="BP146" s="157"/>
      <c r="BQ146" s="157"/>
      <c r="BR146" s="157"/>
      <c r="BS146" s="157"/>
      <c r="BT146" s="157"/>
      <c r="BU146" s="157"/>
      <c r="BV146" s="157"/>
      <c r="BW146" s="157"/>
      <c r="BX146" s="157"/>
      <c r="BY146" s="157"/>
      <c r="BZ146" s="157"/>
      <c r="CA146" s="157"/>
      <c r="CB146" s="157"/>
      <c r="CC146" s="157"/>
      <c r="CD146" s="157"/>
      <c r="CE146" s="157"/>
      <c r="CF146" s="157"/>
    </row>
    <row r="147" spans="1:84" s="21" customFormat="1" ht="19.5" customHeight="1">
      <c r="A147" s="157"/>
      <c r="B147" s="157"/>
      <c r="C147" s="157"/>
      <c r="D147" s="157"/>
      <c r="E147" s="157"/>
      <c r="F147" s="157"/>
      <c r="G147" s="157"/>
      <c r="H147" s="157"/>
      <c r="I147" s="157"/>
      <c r="J147" s="157"/>
      <c r="K147" s="157"/>
      <c r="L147" s="157"/>
      <c r="M147" s="157"/>
      <c r="N147" s="157"/>
      <c r="O147" s="157"/>
      <c r="P147" s="157"/>
      <c r="Q147" s="157"/>
      <c r="R147" s="157"/>
      <c r="S147" s="157"/>
      <c r="T147" s="157"/>
      <c r="U147" s="157"/>
      <c r="V147" s="157"/>
      <c r="W147" s="157"/>
      <c r="X147" s="157"/>
      <c r="Y147" s="157"/>
      <c r="Z147" s="157"/>
      <c r="AA147" s="527"/>
      <c r="AB147" s="262" t="s">
        <v>202</v>
      </c>
      <c r="AC147" s="263"/>
      <c r="AD147" s="196" t="s">
        <v>585</v>
      </c>
      <c r="AE147" s="264" t="str">
        <f>IF(AE144="","",ROUND(AE145*(AE146/1000),3))</f>
        <v/>
      </c>
      <c r="AF147" s="196" t="s">
        <v>566</v>
      </c>
      <c r="AG147" s="265" t="str">
        <f>IF(AG144="","",ROUND(AG145*(AG146/1000),3))</f>
        <v/>
      </c>
      <c r="AH147" s="157"/>
      <c r="AI147" s="166"/>
      <c r="AJ147" s="250"/>
      <c r="AK147" s="250"/>
      <c r="AL147" s="250"/>
      <c r="AM147" s="250"/>
      <c r="AN147" s="561"/>
      <c r="AO147" s="565"/>
      <c r="AP147" s="566"/>
      <c r="AQ147" s="261"/>
      <c r="AR147" s="561"/>
      <c r="AS147" s="565"/>
      <c r="AT147" s="566"/>
      <c r="AU147" s="157"/>
      <c r="AV147" s="533"/>
      <c r="AW147" s="534"/>
      <c r="AX147" s="534"/>
      <c r="AY147" s="540"/>
      <c r="AZ147" s="541"/>
      <c r="BA147" s="542"/>
      <c r="BB147" s="571"/>
      <c r="BC147" s="572"/>
      <c r="BD147" s="573"/>
      <c r="BE147" s="157"/>
      <c r="BF147" s="157"/>
      <c r="BG147" s="157"/>
      <c r="BH147" s="157"/>
      <c r="BI147" s="157"/>
      <c r="BJ147" s="157"/>
      <c r="BK147" s="157"/>
      <c r="BL147" s="157"/>
      <c r="BM147" s="157"/>
      <c r="BN147" s="157"/>
      <c r="BO147" s="157"/>
      <c r="BP147" s="157"/>
      <c r="BQ147" s="157"/>
      <c r="BR147" s="157"/>
      <c r="BS147" s="157"/>
      <c r="BT147" s="157"/>
      <c r="BU147" s="157"/>
      <c r="BV147" s="157"/>
      <c r="BW147" s="157"/>
      <c r="BX147" s="157"/>
      <c r="BY147" s="157"/>
      <c r="BZ147" s="157"/>
      <c r="CA147" s="157"/>
      <c r="CB147" s="157"/>
      <c r="CC147" s="157"/>
      <c r="CD147" s="157"/>
      <c r="CE147" s="157"/>
      <c r="CF147" s="157"/>
    </row>
    <row r="148" spans="1:84" s="21" customFormat="1" ht="19.5" customHeight="1" thickBot="1">
      <c r="A148" s="157"/>
      <c r="B148" s="157"/>
      <c r="C148" s="157"/>
      <c r="D148" s="157"/>
      <c r="E148" s="157"/>
      <c r="F148" s="157"/>
      <c r="G148" s="157"/>
      <c r="H148" s="157"/>
      <c r="I148" s="157"/>
      <c r="J148" s="157"/>
      <c r="K148" s="157"/>
      <c r="L148" s="157"/>
      <c r="M148" s="157"/>
      <c r="N148" s="157"/>
      <c r="O148" s="157"/>
      <c r="P148" s="157"/>
      <c r="Q148" s="157"/>
      <c r="R148" s="157"/>
      <c r="S148" s="157"/>
      <c r="T148" s="157"/>
      <c r="U148" s="157"/>
      <c r="V148" s="157"/>
      <c r="W148" s="157"/>
      <c r="X148" s="157"/>
      <c r="Y148" s="157"/>
      <c r="Z148" s="157"/>
      <c r="AA148" s="528"/>
      <c r="AB148" s="188"/>
      <c r="AC148" s="179"/>
      <c r="AD148" s="179"/>
      <c r="AE148" s="203" t="s">
        <v>569</v>
      </c>
      <c r="AF148" s="180"/>
      <c r="AG148" s="204" t="s">
        <v>533</v>
      </c>
      <c r="AH148" s="157"/>
      <c r="AI148" s="166"/>
      <c r="AJ148" s="250"/>
      <c r="AK148" s="250"/>
      <c r="AL148" s="250"/>
      <c r="AM148" s="250"/>
      <c r="AN148" s="562"/>
      <c r="AO148" s="567"/>
      <c r="AP148" s="568"/>
      <c r="AQ148" s="261"/>
      <c r="AR148" s="562"/>
      <c r="AS148" s="567"/>
      <c r="AT148" s="568"/>
      <c r="AU148" s="157"/>
      <c r="AV148" s="535"/>
      <c r="AW148" s="536"/>
      <c r="AX148" s="536"/>
      <c r="AY148" s="543"/>
      <c r="AZ148" s="544"/>
      <c r="BA148" s="545"/>
      <c r="BB148" s="574"/>
      <c r="BC148" s="575"/>
      <c r="BD148" s="576"/>
      <c r="BE148" s="157"/>
      <c r="BF148" s="157"/>
      <c r="BG148" s="157"/>
      <c r="BH148" s="157"/>
      <c r="BI148" s="157"/>
      <c r="BJ148" s="157"/>
      <c r="BK148" s="157"/>
      <c r="BL148" s="157"/>
      <c r="BM148" s="157"/>
      <c r="BN148" s="157"/>
      <c r="BO148" s="157"/>
      <c r="BP148" s="157"/>
      <c r="BQ148" s="157"/>
      <c r="BR148" s="157"/>
      <c r="BS148" s="157"/>
      <c r="BT148" s="157"/>
      <c r="BU148" s="157"/>
      <c r="BV148" s="157"/>
      <c r="BW148" s="157"/>
      <c r="BX148" s="157"/>
      <c r="BY148" s="157"/>
      <c r="BZ148" s="157"/>
      <c r="CA148" s="157"/>
      <c r="CB148" s="157"/>
      <c r="CC148" s="157"/>
      <c r="CD148" s="157"/>
      <c r="CE148" s="157"/>
      <c r="CF148" s="157"/>
    </row>
    <row r="149" spans="1:84" s="21" customFormat="1" ht="19.5" customHeight="1" thickTop="1">
      <c r="A149" s="157"/>
      <c r="B149" s="157"/>
      <c r="C149" s="157"/>
      <c r="D149" s="157"/>
      <c r="E149" s="157"/>
      <c r="F149" s="157"/>
      <c r="G149" s="157"/>
      <c r="H149" s="157"/>
      <c r="I149" s="157"/>
      <c r="J149" s="157"/>
      <c r="K149" s="157"/>
      <c r="L149" s="157"/>
      <c r="M149" s="157"/>
      <c r="N149" s="157"/>
      <c r="O149" s="157"/>
      <c r="P149" s="157"/>
      <c r="Q149" s="157"/>
      <c r="R149" s="157"/>
      <c r="S149" s="157"/>
      <c r="T149" s="157"/>
      <c r="U149" s="157"/>
      <c r="V149" s="157"/>
      <c r="W149" s="157"/>
      <c r="X149" s="157"/>
      <c r="Y149" s="157"/>
      <c r="Z149" s="157"/>
      <c r="AA149" s="263"/>
      <c r="AB149" s="552" t="s">
        <v>379</v>
      </c>
      <c r="AC149" s="552"/>
      <c r="AD149" s="552"/>
      <c r="AE149" s="552"/>
      <c r="AF149" s="553"/>
      <c r="AG149" s="267" t="str">
        <f>IF(AG147="",AE147,AE147+AG147)</f>
        <v/>
      </c>
      <c r="AH149" s="250" t="s">
        <v>702</v>
      </c>
      <c r="AI149" s="166"/>
      <c r="AJ149" s="250"/>
      <c r="AK149" s="250"/>
      <c r="AL149" s="250"/>
      <c r="AM149" s="250"/>
      <c r="AN149" s="261"/>
      <c r="AO149" s="257"/>
      <c r="AP149" s="257"/>
      <c r="AQ149" s="268"/>
      <c r="AR149" s="261"/>
      <c r="AS149" s="269"/>
      <c r="AT149" s="269"/>
      <c r="AU149" s="157"/>
      <c r="AV149" s="579"/>
      <c r="AW149" s="580"/>
      <c r="AX149" s="580"/>
      <c r="AY149" s="580"/>
      <c r="AZ149" s="270"/>
      <c r="BA149" s="270"/>
      <c r="BB149" s="270"/>
      <c r="BC149" s="270"/>
      <c r="BD149" s="270"/>
      <c r="BE149" s="157"/>
      <c r="BF149" s="157"/>
      <c r="BG149" s="157"/>
      <c r="BH149" s="157"/>
      <c r="BI149" s="157"/>
      <c r="BJ149" s="157"/>
      <c r="BK149" s="157"/>
      <c r="BL149" s="157"/>
      <c r="BM149" s="157"/>
      <c r="BN149" s="157"/>
      <c r="BO149" s="157"/>
      <c r="BP149" s="157"/>
      <c r="BQ149" s="157"/>
      <c r="BR149" s="157"/>
      <c r="BS149" s="157"/>
      <c r="BT149" s="157"/>
      <c r="BU149" s="157"/>
      <c r="BV149" s="157"/>
      <c r="BW149" s="157"/>
      <c r="BX149" s="157"/>
      <c r="BY149" s="157"/>
      <c r="BZ149" s="157"/>
      <c r="CA149" s="157"/>
      <c r="CB149" s="157"/>
      <c r="CC149" s="157"/>
      <c r="CD149" s="157"/>
      <c r="CE149" s="157"/>
      <c r="CF149" s="157"/>
    </row>
    <row r="150" spans="1:84" s="21" customFormat="1" ht="19.5" customHeight="1" thickBot="1">
      <c r="A150" s="157"/>
      <c r="B150" s="157"/>
      <c r="C150" s="157"/>
      <c r="D150" s="157"/>
      <c r="E150" s="157"/>
      <c r="F150" s="157"/>
      <c r="G150" s="157"/>
      <c r="H150" s="157"/>
      <c r="I150" s="157"/>
      <c r="J150" s="157"/>
      <c r="K150" s="157"/>
      <c r="L150" s="157"/>
      <c r="M150" s="157"/>
      <c r="N150" s="157"/>
      <c r="O150" s="157"/>
      <c r="P150" s="157"/>
      <c r="Q150" s="157"/>
      <c r="R150" s="157"/>
      <c r="S150" s="157"/>
      <c r="T150" s="157"/>
      <c r="U150" s="157"/>
      <c r="V150" s="157"/>
      <c r="W150" s="157"/>
      <c r="X150" s="157"/>
      <c r="Y150" s="157"/>
      <c r="Z150" s="157"/>
      <c r="AA150" s="268"/>
      <c r="AB150" s="157"/>
      <c r="AC150" s="157"/>
      <c r="AD150" s="157"/>
      <c r="AE150" s="157"/>
      <c r="AF150" s="157"/>
      <c r="AG150" s="203" t="s">
        <v>575</v>
      </c>
      <c r="AH150" s="157"/>
      <c r="AI150" s="166"/>
      <c r="AJ150" s="250"/>
      <c r="AK150" s="250"/>
      <c r="AL150" s="250"/>
      <c r="AM150" s="250"/>
      <c r="AN150" s="250"/>
      <c r="AO150" s="250"/>
      <c r="AP150" s="250"/>
      <c r="AQ150" s="250"/>
      <c r="AR150" s="250"/>
      <c r="AS150" s="238"/>
      <c r="AT150" s="238"/>
      <c r="AU150" s="157"/>
      <c r="AV150" s="580"/>
      <c r="AW150" s="580"/>
      <c r="AX150" s="580"/>
      <c r="AY150" s="580"/>
      <c r="AZ150" s="250"/>
      <c r="BA150" s="250"/>
      <c r="BB150" s="238"/>
      <c r="BC150" s="159"/>
      <c r="BD150" s="159"/>
      <c r="BE150" s="157"/>
      <c r="BF150" s="157"/>
      <c r="BG150" s="157"/>
      <c r="BH150" s="157"/>
      <c r="BI150" s="157"/>
      <c r="BJ150" s="157"/>
      <c r="BK150" s="157"/>
      <c r="BL150" s="157"/>
      <c r="BM150" s="157"/>
      <c r="BN150" s="157"/>
      <c r="BO150" s="157"/>
      <c r="BP150" s="157"/>
      <c r="BQ150" s="157"/>
      <c r="BR150" s="157"/>
      <c r="BS150" s="157"/>
      <c r="BT150" s="157"/>
      <c r="BU150" s="157"/>
      <c r="BV150" s="157"/>
      <c r="BW150" s="157"/>
      <c r="BX150" s="157"/>
      <c r="BY150" s="157"/>
      <c r="BZ150" s="157"/>
      <c r="CA150" s="157"/>
      <c r="CB150" s="157"/>
      <c r="CC150" s="157"/>
      <c r="CD150" s="157"/>
      <c r="CE150" s="157"/>
      <c r="CF150" s="157"/>
    </row>
    <row r="151" spans="1:84" s="21" customFormat="1" ht="19.5" customHeight="1" thickTop="1">
      <c r="A151" s="157"/>
      <c r="B151" s="157"/>
      <c r="C151" s="157"/>
      <c r="D151" s="157"/>
      <c r="E151" s="157"/>
      <c r="F151" s="157"/>
      <c r="G151" s="157"/>
      <c r="H151" s="157"/>
      <c r="I151" s="157"/>
      <c r="J151" s="157"/>
      <c r="K151" s="157"/>
      <c r="L151" s="157"/>
      <c r="M151" s="157"/>
      <c r="N151" s="157"/>
      <c r="O151" s="157"/>
      <c r="P151" s="157"/>
      <c r="Q151" s="157"/>
      <c r="R151" s="157"/>
      <c r="S151" s="157"/>
      <c r="T151" s="157"/>
      <c r="U151" s="157"/>
      <c r="V151" s="157"/>
      <c r="W151" s="157"/>
      <c r="X151" s="157"/>
      <c r="Y151" s="157"/>
      <c r="Z151" s="157"/>
      <c r="AA151" s="526" t="s">
        <v>380</v>
      </c>
      <c r="AB151" s="252" t="s">
        <v>193</v>
      </c>
      <c r="AC151" s="253"/>
      <c r="AD151" s="186"/>
      <c r="AE151" s="254" t="s">
        <v>545</v>
      </c>
      <c r="AF151" s="255"/>
      <c r="AG151" s="256" t="s">
        <v>546</v>
      </c>
      <c r="AH151" s="157"/>
      <c r="AI151" s="166"/>
      <c r="AJ151" s="250"/>
      <c r="AK151" s="250"/>
      <c r="AL151" s="250"/>
      <c r="AM151" s="250"/>
      <c r="AN151" s="560" t="s">
        <v>703</v>
      </c>
      <c r="AO151" s="563" t="str">
        <f>IF(AG157="","",ROUND($M$59*K109*AG157,2))</f>
        <v/>
      </c>
      <c r="AP151" s="564"/>
      <c r="AQ151" s="257"/>
      <c r="AR151" s="560" t="s">
        <v>704</v>
      </c>
      <c r="AS151" s="563" t="str">
        <f>IF($AG157="","",$AK$14+AO151)</f>
        <v/>
      </c>
      <c r="AT151" s="564"/>
      <c r="AU151" s="157"/>
      <c r="AV151" s="526" t="s">
        <v>705</v>
      </c>
      <c r="AW151" s="526"/>
      <c r="AX151" s="526"/>
      <c r="AY151" s="526" t="str">
        <f>IF($F$59="","",$F$59)</f>
        <v>単相3線式100/200V</v>
      </c>
      <c r="AZ151" s="526"/>
      <c r="BA151" s="526"/>
      <c r="BB151" s="556" t="str">
        <f>IF(AS151="","",IF(AY151=$CC$11,107+AS151,IF(AY151=$CC$12,107+AS151,IF(AY151=$CC$13,214+AS151,IF(AY151=$CC$14,214+AS151,"")))))</f>
        <v/>
      </c>
      <c r="BC151" s="556"/>
      <c r="BD151" s="556"/>
      <c r="BE151" s="157"/>
      <c r="BF151" s="157"/>
      <c r="BG151" s="157"/>
      <c r="BH151" s="157"/>
      <c r="BI151" s="157"/>
      <c r="BJ151" s="157"/>
      <c r="BK151" s="157"/>
      <c r="BL151" s="157"/>
      <c r="BM151" s="157"/>
      <c r="BN151" s="157"/>
      <c r="BO151" s="157"/>
      <c r="BP151" s="157"/>
      <c r="BQ151" s="157"/>
      <c r="BR151" s="157"/>
      <c r="BS151" s="157"/>
      <c r="BT151" s="157"/>
      <c r="BU151" s="157"/>
      <c r="BV151" s="157"/>
      <c r="BW151" s="157"/>
      <c r="BX151" s="157"/>
      <c r="BY151" s="157"/>
      <c r="BZ151" s="157"/>
      <c r="CA151" s="157"/>
      <c r="CB151" s="157"/>
      <c r="CC151" s="157"/>
      <c r="CD151" s="157"/>
      <c r="CE151" s="157"/>
      <c r="CF151" s="157"/>
    </row>
    <row r="152" spans="1:84" s="21" customFormat="1" ht="19.5" customHeight="1">
      <c r="A152" s="157"/>
      <c r="B152" s="157"/>
      <c r="C152" s="157"/>
      <c r="D152" s="157"/>
      <c r="E152" s="157"/>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527"/>
      <c r="AB152" s="529" t="s">
        <v>196</v>
      </c>
      <c r="AC152" s="530"/>
      <c r="AD152" s="193"/>
      <c r="AE152" s="299"/>
      <c r="AF152" s="179"/>
      <c r="AG152" s="300"/>
      <c r="AH152" s="157"/>
      <c r="AI152" s="166"/>
      <c r="AJ152" s="250"/>
      <c r="AK152" s="250"/>
      <c r="AL152" s="250"/>
      <c r="AM152" s="250"/>
      <c r="AN152" s="561"/>
      <c r="AO152" s="565"/>
      <c r="AP152" s="566"/>
      <c r="AQ152" s="257"/>
      <c r="AR152" s="561"/>
      <c r="AS152" s="565"/>
      <c r="AT152" s="566"/>
      <c r="AU152" s="157"/>
      <c r="AV152" s="527"/>
      <c r="AW152" s="527"/>
      <c r="AX152" s="527"/>
      <c r="AY152" s="527"/>
      <c r="AZ152" s="527"/>
      <c r="BA152" s="527"/>
      <c r="BB152" s="557"/>
      <c r="BC152" s="557"/>
      <c r="BD152" s="557"/>
      <c r="BE152" s="157"/>
      <c r="BF152" s="157"/>
      <c r="BG152" s="157"/>
      <c r="BH152" s="157"/>
      <c r="BI152" s="157"/>
      <c r="BJ152" s="157"/>
      <c r="BK152" s="157"/>
      <c r="BL152" s="157"/>
      <c r="BM152" s="157"/>
      <c r="BN152" s="157"/>
      <c r="BO152" s="157"/>
      <c r="BP152" s="157"/>
      <c r="BQ152" s="157"/>
      <c r="BR152" s="157"/>
      <c r="BS152" s="157"/>
      <c r="BT152" s="157"/>
      <c r="BU152" s="157"/>
      <c r="BV152" s="157"/>
      <c r="BW152" s="157"/>
      <c r="BX152" s="157"/>
      <c r="BY152" s="157"/>
      <c r="BZ152" s="157"/>
      <c r="CA152" s="157"/>
      <c r="CB152" s="157"/>
      <c r="CC152" s="157"/>
      <c r="CD152" s="157"/>
      <c r="CE152" s="157"/>
      <c r="CF152" s="157"/>
    </row>
    <row r="153" spans="1:84" s="21" customFormat="1" ht="19.5" customHeight="1" thickBot="1">
      <c r="A153" s="157"/>
      <c r="B153" s="157"/>
      <c r="C153" s="157"/>
      <c r="D153" s="157"/>
      <c r="E153" s="157"/>
      <c r="F153" s="157"/>
      <c r="G153" s="157"/>
      <c r="H153" s="157"/>
      <c r="I153" s="157"/>
      <c r="J153" s="157"/>
      <c r="K153" s="157"/>
      <c r="L153" s="157"/>
      <c r="M153" s="157"/>
      <c r="N153" s="157"/>
      <c r="O153" s="157"/>
      <c r="P153" s="157"/>
      <c r="Q153" s="157"/>
      <c r="R153" s="157"/>
      <c r="S153" s="157"/>
      <c r="T153" s="157"/>
      <c r="U153" s="157"/>
      <c r="V153" s="157"/>
      <c r="W153" s="157"/>
      <c r="X153" s="157"/>
      <c r="Y153" s="157"/>
      <c r="Z153" s="157"/>
      <c r="AA153" s="527"/>
      <c r="AB153" s="558" t="s">
        <v>553</v>
      </c>
      <c r="AC153" s="559"/>
      <c r="AD153" s="196" t="s">
        <v>557</v>
      </c>
      <c r="AE153" s="260" t="str">
        <f>IF(AE152="","",VLOOKUP(AE152,$U$27:$V$40,2,FALSE))</f>
        <v/>
      </c>
      <c r="AF153" s="196" t="s">
        <v>558</v>
      </c>
      <c r="AG153" s="259" t="str">
        <f>IF(AG152="","",VLOOKUP(AG152,$U$27:$V$40,2,FALSE))</f>
        <v/>
      </c>
      <c r="AH153" s="157"/>
      <c r="AI153" s="166"/>
      <c r="AJ153" s="250"/>
      <c r="AK153" s="250"/>
      <c r="AL153" s="250"/>
      <c r="AM153" s="250"/>
      <c r="AN153" s="561"/>
      <c r="AO153" s="565"/>
      <c r="AP153" s="566"/>
      <c r="AQ153" s="257"/>
      <c r="AR153" s="561"/>
      <c r="AS153" s="565"/>
      <c r="AT153" s="566"/>
      <c r="AU153" s="157"/>
      <c r="AV153" s="528"/>
      <c r="AW153" s="528"/>
      <c r="AX153" s="528"/>
      <c r="AY153" s="528"/>
      <c r="AZ153" s="528"/>
      <c r="BA153" s="528"/>
      <c r="BB153" s="557"/>
      <c r="BC153" s="557"/>
      <c r="BD153" s="557"/>
      <c r="BE153" s="157"/>
      <c r="BF153" s="157"/>
      <c r="BG153" s="157"/>
      <c r="BH153" s="157"/>
      <c r="BI153" s="157"/>
      <c r="BJ153" s="157"/>
      <c r="BK153" s="157"/>
      <c r="BL153" s="157"/>
      <c r="BM153" s="157"/>
      <c r="BN153" s="157"/>
      <c r="BO153" s="157"/>
      <c r="BP153" s="157"/>
      <c r="BQ153" s="157"/>
      <c r="BR153" s="157"/>
      <c r="BS153" s="157"/>
      <c r="BT153" s="157"/>
      <c r="BU153" s="157"/>
      <c r="BV153" s="157"/>
      <c r="BW153" s="157"/>
      <c r="BX153" s="157"/>
      <c r="BY153" s="157"/>
      <c r="BZ153" s="157"/>
      <c r="CA153" s="157"/>
      <c r="CB153" s="157"/>
      <c r="CC153" s="157"/>
      <c r="CD153" s="157"/>
      <c r="CE153" s="157"/>
      <c r="CF153" s="157"/>
    </row>
    <row r="154" spans="1:84" s="21" customFormat="1" ht="19.5" customHeight="1">
      <c r="A154" s="157"/>
      <c r="B154" s="157"/>
      <c r="C154" s="157"/>
      <c r="D154" s="157"/>
      <c r="E154" s="157"/>
      <c r="F154" s="157"/>
      <c r="G154" s="157"/>
      <c r="H154" s="157"/>
      <c r="I154" s="157"/>
      <c r="J154" s="157"/>
      <c r="K154" s="157"/>
      <c r="L154" s="157"/>
      <c r="M154" s="157"/>
      <c r="N154" s="157"/>
      <c r="O154" s="157"/>
      <c r="P154" s="157"/>
      <c r="Q154" s="157"/>
      <c r="R154" s="157"/>
      <c r="S154" s="157"/>
      <c r="T154" s="157"/>
      <c r="U154" s="157"/>
      <c r="V154" s="157"/>
      <c r="W154" s="157"/>
      <c r="X154" s="157"/>
      <c r="Y154" s="157"/>
      <c r="Z154" s="157"/>
      <c r="AA154" s="527"/>
      <c r="AB154" s="529" t="s">
        <v>199</v>
      </c>
      <c r="AC154" s="530"/>
      <c r="AD154" s="196" t="s">
        <v>562</v>
      </c>
      <c r="AE154" s="301"/>
      <c r="AF154" s="196" t="s">
        <v>563</v>
      </c>
      <c r="AG154" s="302"/>
      <c r="AH154" s="157"/>
      <c r="AI154" s="166"/>
      <c r="AJ154" s="250"/>
      <c r="AK154" s="250"/>
      <c r="AL154" s="250"/>
      <c r="AM154" s="250"/>
      <c r="AN154" s="561"/>
      <c r="AO154" s="565"/>
      <c r="AP154" s="566"/>
      <c r="AQ154" s="261"/>
      <c r="AR154" s="561"/>
      <c r="AS154" s="565"/>
      <c r="AT154" s="566"/>
      <c r="AU154" s="157"/>
      <c r="AV154" s="531" t="s">
        <v>381</v>
      </c>
      <c r="AW154" s="532"/>
      <c r="AX154" s="532"/>
      <c r="AY154" s="537"/>
      <c r="AZ154" s="538"/>
      <c r="BA154" s="539"/>
      <c r="BB154" s="584" t="s">
        <v>226</v>
      </c>
      <c r="BC154" s="546"/>
      <c r="BD154" s="547"/>
      <c r="BE154" s="157"/>
      <c r="BF154" s="157"/>
      <c r="BG154" s="157"/>
      <c r="BH154" s="157"/>
      <c r="BI154" s="157"/>
      <c r="BJ154" s="157"/>
      <c r="BK154" s="157"/>
      <c r="BL154" s="157"/>
      <c r="BM154" s="157"/>
      <c r="BN154" s="157"/>
      <c r="BO154" s="157"/>
      <c r="BP154" s="157"/>
      <c r="BQ154" s="157"/>
      <c r="BR154" s="157"/>
      <c r="BS154" s="157"/>
      <c r="BT154" s="157"/>
      <c r="BU154" s="157"/>
      <c r="BV154" s="157"/>
      <c r="BW154" s="157"/>
      <c r="BX154" s="157"/>
      <c r="BY154" s="157"/>
      <c r="BZ154" s="157"/>
      <c r="CA154" s="157"/>
      <c r="CB154" s="157"/>
      <c r="CC154" s="157"/>
      <c r="CD154" s="157"/>
      <c r="CE154" s="157"/>
      <c r="CF154" s="157"/>
    </row>
    <row r="155" spans="1:84" s="21" customFormat="1" ht="19.5" customHeight="1">
      <c r="A155" s="157"/>
      <c r="B155" s="157"/>
      <c r="C155" s="157"/>
      <c r="D155" s="157"/>
      <c r="E155" s="157"/>
      <c r="F155" s="157"/>
      <c r="G155" s="157"/>
      <c r="H155" s="157"/>
      <c r="I155" s="157"/>
      <c r="J155" s="157"/>
      <c r="K155" s="157"/>
      <c r="L155" s="157"/>
      <c r="M155" s="157"/>
      <c r="N155" s="157"/>
      <c r="O155" s="157"/>
      <c r="P155" s="157"/>
      <c r="Q155" s="157"/>
      <c r="R155" s="157"/>
      <c r="S155" s="157"/>
      <c r="T155" s="157"/>
      <c r="U155" s="157"/>
      <c r="V155" s="157"/>
      <c r="W155" s="157"/>
      <c r="X155" s="157"/>
      <c r="Y155" s="157"/>
      <c r="Z155" s="157"/>
      <c r="AA155" s="527"/>
      <c r="AB155" s="262" t="s">
        <v>202</v>
      </c>
      <c r="AC155" s="263"/>
      <c r="AD155" s="196" t="s">
        <v>585</v>
      </c>
      <c r="AE155" s="264" t="str">
        <f>IF(AE152="","",ROUND(AE153*(AE154/1000),3))</f>
        <v/>
      </c>
      <c r="AF155" s="196" t="s">
        <v>566</v>
      </c>
      <c r="AG155" s="265" t="str">
        <f>IF(AG152="","",ROUND(AG153*(AG154/1000),3))</f>
        <v/>
      </c>
      <c r="AH155" s="157"/>
      <c r="AI155" s="166"/>
      <c r="AJ155" s="250"/>
      <c r="AK155" s="250"/>
      <c r="AL155" s="250"/>
      <c r="AM155" s="250"/>
      <c r="AN155" s="561"/>
      <c r="AO155" s="565"/>
      <c r="AP155" s="566"/>
      <c r="AQ155" s="261"/>
      <c r="AR155" s="561"/>
      <c r="AS155" s="565"/>
      <c r="AT155" s="566"/>
      <c r="AU155" s="157"/>
      <c r="AV155" s="533"/>
      <c r="AW155" s="534"/>
      <c r="AX155" s="534"/>
      <c r="AY155" s="540"/>
      <c r="AZ155" s="541"/>
      <c r="BA155" s="542"/>
      <c r="BB155" s="571"/>
      <c r="BC155" s="572"/>
      <c r="BD155" s="573"/>
      <c r="BE155" s="157"/>
      <c r="BF155" s="157"/>
      <c r="BG155" s="157"/>
      <c r="BH155" s="157"/>
      <c r="BI155" s="157"/>
      <c r="BJ155" s="157"/>
      <c r="BK155" s="157"/>
      <c r="BL155" s="157"/>
      <c r="BM155" s="157"/>
      <c r="BN155" s="157"/>
      <c r="BO155" s="157"/>
      <c r="BP155" s="157"/>
      <c r="BQ155" s="157"/>
      <c r="BR155" s="157"/>
      <c r="BS155" s="157"/>
      <c r="BT155" s="157"/>
      <c r="BU155" s="157"/>
      <c r="BV155" s="157"/>
      <c r="BW155" s="157"/>
      <c r="BX155" s="157"/>
      <c r="BY155" s="157"/>
      <c r="BZ155" s="157"/>
      <c r="CA155" s="157"/>
      <c r="CB155" s="157"/>
      <c r="CC155" s="157"/>
      <c r="CD155" s="157"/>
      <c r="CE155" s="157"/>
      <c r="CF155" s="157"/>
    </row>
    <row r="156" spans="1:84" s="21" customFormat="1" ht="19.5" customHeight="1" thickBot="1">
      <c r="A156" s="157"/>
      <c r="B156" s="157"/>
      <c r="C156" s="157"/>
      <c r="D156" s="157"/>
      <c r="E156" s="157"/>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528"/>
      <c r="AB156" s="188"/>
      <c r="AC156" s="179"/>
      <c r="AD156" s="179"/>
      <c r="AE156" s="203" t="s">
        <v>569</v>
      </c>
      <c r="AF156" s="180"/>
      <c r="AG156" s="204" t="s">
        <v>533</v>
      </c>
      <c r="AH156" s="157"/>
      <c r="AI156" s="166"/>
      <c r="AJ156" s="250"/>
      <c r="AK156" s="250"/>
      <c r="AL156" s="250"/>
      <c r="AM156" s="250"/>
      <c r="AN156" s="562"/>
      <c r="AO156" s="567"/>
      <c r="AP156" s="568"/>
      <c r="AQ156" s="261"/>
      <c r="AR156" s="562"/>
      <c r="AS156" s="567"/>
      <c r="AT156" s="568"/>
      <c r="AU156" s="157"/>
      <c r="AV156" s="535"/>
      <c r="AW156" s="536"/>
      <c r="AX156" s="536"/>
      <c r="AY156" s="543"/>
      <c r="AZ156" s="544"/>
      <c r="BA156" s="545"/>
      <c r="BB156" s="574"/>
      <c r="BC156" s="575"/>
      <c r="BD156" s="576"/>
      <c r="BE156" s="157"/>
      <c r="BF156" s="157"/>
      <c r="BG156" s="157"/>
      <c r="BH156" s="157"/>
      <c r="BI156" s="157"/>
      <c r="BJ156" s="157"/>
      <c r="BK156" s="157"/>
      <c r="BL156" s="157"/>
      <c r="BM156" s="157"/>
      <c r="BN156" s="157"/>
      <c r="BO156" s="157"/>
      <c r="BP156" s="157"/>
      <c r="BQ156" s="157"/>
      <c r="BR156" s="157"/>
      <c r="BS156" s="157"/>
      <c r="BT156" s="157"/>
      <c r="BU156" s="157"/>
      <c r="BV156" s="157"/>
      <c r="BW156" s="157"/>
      <c r="BX156" s="157"/>
      <c r="BY156" s="157"/>
      <c r="BZ156" s="157"/>
      <c r="CA156" s="157"/>
      <c r="CB156" s="157"/>
      <c r="CC156" s="157"/>
      <c r="CD156" s="157"/>
      <c r="CE156" s="157"/>
      <c r="CF156" s="157"/>
    </row>
    <row r="157" spans="1:84" s="21" customFormat="1" ht="19.5" customHeight="1" thickTop="1">
      <c r="A157" s="157"/>
      <c r="B157" s="157"/>
      <c r="C157" s="157"/>
      <c r="D157" s="157"/>
      <c r="E157" s="157"/>
      <c r="F157" s="157"/>
      <c r="G157" s="157"/>
      <c r="H157" s="157"/>
      <c r="I157" s="157"/>
      <c r="J157" s="157"/>
      <c r="K157" s="157"/>
      <c r="L157" s="157"/>
      <c r="M157" s="157"/>
      <c r="N157" s="157"/>
      <c r="O157" s="157"/>
      <c r="P157" s="157"/>
      <c r="Q157" s="157"/>
      <c r="R157" s="157"/>
      <c r="S157" s="157"/>
      <c r="T157" s="157"/>
      <c r="U157" s="157"/>
      <c r="V157" s="157"/>
      <c r="W157" s="157"/>
      <c r="X157" s="157"/>
      <c r="Y157" s="157"/>
      <c r="Z157" s="157"/>
      <c r="AA157" s="263"/>
      <c r="AB157" s="552" t="s">
        <v>382</v>
      </c>
      <c r="AC157" s="552"/>
      <c r="AD157" s="552"/>
      <c r="AE157" s="552"/>
      <c r="AF157" s="553"/>
      <c r="AG157" s="267" t="str">
        <f>IF(AG155="",AE155,AE155+AG155)</f>
        <v/>
      </c>
      <c r="AH157" s="250" t="s">
        <v>706</v>
      </c>
      <c r="AI157" s="166"/>
      <c r="AJ157" s="250"/>
      <c r="AK157" s="250"/>
      <c r="AL157" s="250"/>
      <c r="AM157" s="250"/>
      <c r="AN157" s="261"/>
      <c r="AO157" s="257"/>
      <c r="AP157" s="257"/>
      <c r="AQ157" s="268"/>
      <c r="AR157" s="261"/>
      <c r="AS157" s="269"/>
      <c r="AT157" s="269"/>
      <c r="AU157" s="157"/>
      <c r="AV157" s="579"/>
      <c r="AW157" s="580"/>
      <c r="AX157" s="580"/>
      <c r="AY157" s="580"/>
      <c r="AZ157" s="270"/>
      <c r="BA157" s="270"/>
      <c r="BB157" s="270"/>
      <c r="BC157" s="270"/>
      <c r="BD157" s="270"/>
      <c r="BE157" s="157"/>
      <c r="BF157" s="157"/>
      <c r="BG157" s="157"/>
      <c r="BH157" s="157"/>
      <c r="BI157" s="157"/>
      <c r="BJ157" s="157"/>
      <c r="BK157" s="157"/>
      <c r="BL157" s="157"/>
      <c r="BM157" s="157"/>
      <c r="BN157" s="157"/>
      <c r="BO157" s="157"/>
      <c r="BP157" s="157"/>
      <c r="BQ157" s="157"/>
      <c r="BR157" s="157"/>
      <c r="BS157" s="157"/>
      <c r="BT157" s="157"/>
      <c r="BU157" s="157"/>
      <c r="BV157" s="157"/>
      <c r="BW157" s="157"/>
      <c r="BX157" s="157"/>
      <c r="BY157" s="157"/>
      <c r="BZ157" s="157"/>
      <c r="CA157" s="157"/>
      <c r="CB157" s="157"/>
      <c r="CC157" s="157"/>
      <c r="CD157" s="157"/>
      <c r="CE157" s="157"/>
      <c r="CF157" s="157"/>
    </row>
    <row r="158" spans="1:84" s="21" customFormat="1" ht="19.5" customHeight="1" thickBot="1">
      <c r="A158" s="157"/>
      <c r="B158" s="157"/>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c r="Y158" s="157"/>
      <c r="Z158" s="157"/>
      <c r="AA158" s="268"/>
      <c r="AB158" s="157"/>
      <c r="AC158" s="157"/>
      <c r="AD158" s="157"/>
      <c r="AE158" s="157"/>
      <c r="AF158" s="157"/>
      <c r="AG158" s="203" t="s">
        <v>575</v>
      </c>
      <c r="AH158" s="157"/>
      <c r="AI158" s="166"/>
      <c r="AJ158" s="250"/>
      <c r="AK158" s="250"/>
      <c r="AL158" s="250"/>
      <c r="AM158" s="250"/>
      <c r="AN158" s="250"/>
      <c r="AO158" s="250"/>
      <c r="AP158" s="250"/>
      <c r="AQ158" s="250"/>
      <c r="AR158" s="250"/>
      <c r="AS158" s="238"/>
      <c r="AT158" s="238"/>
      <c r="AU158" s="157"/>
      <c r="AV158" s="580"/>
      <c r="AW158" s="580"/>
      <c r="AX158" s="580"/>
      <c r="AY158" s="580"/>
      <c r="AZ158" s="250"/>
      <c r="BA158" s="250"/>
      <c r="BB158" s="238"/>
      <c r="BC158" s="159"/>
      <c r="BD158" s="159"/>
      <c r="BE158" s="157"/>
      <c r="BF158" s="157"/>
      <c r="BG158" s="157"/>
      <c r="BH158" s="157"/>
      <c r="BI158" s="157"/>
      <c r="BJ158" s="157"/>
      <c r="BK158" s="157"/>
      <c r="BL158" s="157"/>
      <c r="BM158" s="157"/>
      <c r="BN158" s="157"/>
      <c r="BO158" s="157"/>
      <c r="BP158" s="157"/>
      <c r="BQ158" s="157"/>
      <c r="BR158" s="157"/>
      <c r="BS158" s="157"/>
      <c r="BT158" s="157"/>
      <c r="BU158" s="157"/>
      <c r="BV158" s="157"/>
      <c r="BW158" s="157"/>
      <c r="BX158" s="157"/>
      <c r="BY158" s="157"/>
      <c r="BZ158" s="157"/>
      <c r="CA158" s="157"/>
      <c r="CB158" s="157"/>
      <c r="CC158" s="157"/>
      <c r="CD158" s="157"/>
      <c r="CE158" s="157"/>
      <c r="CF158" s="157"/>
    </row>
    <row r="159" spans="1:84" s="21" customFormat="1" ht="19.5" customHeight="1" thickTop="1">
      <c r="A159" s="157"/>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c r="Y159" s="157"/>
      <c r="Z159" s="157"/>
      <c r="AA159" s="526" t="s">
        <v>707</v>
      </c>
      <c r="AB159" s="252" t="s">
        <v>193</v>
      </c>
      <c r="AC159" s="253"/>
      <c r="AD159" s="186"/>
      <c r="AE159" s="254" t="s">
        <v>545</v>
      </c>
      <c r="AF159" s="255"/>
      <c r="AG159" s="256" t="s">
        <v>546</v>
      </c>
      <c r="AH159" s="157"/>
      <c r="AI159" s="166"/>
      <c r="AJ159" s="250"/>
      <c r="AK159" s="250"/>
      <c r="AL159" s="250"/>
      <c r="AM159" s="250"/>
      <c r="AN159" s="560" t="s">
        <v>708</v>
      </c>
      <c r="AO159" s="563" t="str">
        <f>IF(AG165="","",ROUND($M$59*K110*AG165,2))</f>
        <v/>
      </c>
      <c r="AP159" s="564"/>
      <c r="AQ159" s="257"/>
      <c r="AR159" s="560" t="s">
        <v>709</v>
      </c>
      <c r="AS159" s="563" t="str">
        <f>IF($AG165="","",$AK$14+AO159)</f>
        <v/>
      </c>
      <c r="AT159" s="564"/>
      <c r="AU159" s="157"/>
      <c r="AV159" s="526" t="s">
        <v>710</v>
      </c>
      <c r="AW159" s="526"/>
      <c r="AX159" s="526"/>
      <c r="AY159" s="526" t="str">
        <f>IF($F$59="","",$F$59)</f>
        <v>単相3線式100/200V</v>
      </c>
      <c r="AZ159" s="526"/>
      <c r="BA159" s="526"/>
      <c r="BB159" s="556" t="str">
        <f>IF(AS159="","",IF(AY159=$CC$11,107+AS159,IF(AY159=$CC$12,107+AS159,IF(AY159=$CC$13,214+AS159,IF(AY159=$CC$14,214+AS159,"")))))</f>
        <v/>
      </c>
      <c r="BC159" s="556"/>
      <c r="BD159" s="556"/>
      <c r="BE159" s="157"/>
      <c r="BF159" s="157"/>
      <c r="BG159" s="157"/>
      <c r="BH159" s="157"/>
      <c r="BI159" s="157"/>
      <c r="BJ159" s="157"/>
      <c r="BK159" s="157"/>
      <c r="BL159" s="157"/>
      <c r="BM159" s="157"/>
      <c r="BN159" s="157"/>
      <c r="BO159" s="157"/>
      <c r="BP159" s="157"/>
      <c r="BQ159" s="157"/>
      <c r="BR159" s="157"/>
      <c r="BS159" s="157"/>
      <c r="BT159" s="157"/>
      <c r="BU159" s="157"/>
      <c r="BV159" s="157"/>
      <c r="BW159" s="157"/>
      <c r="BX159" s="157"/>
      <c r="BY159" s="157"/>
      <c r="BZ159" s="157"/>
      <c r="CA159" s="157"/>
      <c r="CB159" s="157"/>
      <c r="CC159" s="157"/>
      <c r="CD159" s="157"/>
      <c r="CE159" s="157"/>
      <c r="CF159" s="157"/>
    </row>
    <row r="160" spans="1:84" s="21" customFormat="1" ht="19.5" customHeight="1">
      <c r="A160" s="157"/>
      <c r="B160" s="157"/>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c r="Y160" s="157"/>
      <c r="Z160" s="157"/>
      <c r="AA160" s="527"/>
      <c r="AB160" s="529" t="s">
        <v>196</v>
      </c>
      <c r="AC160" s="530"/>
      <c r="AD160" s="193"/>
      <c r="AE160" s="299"/>
      <c r="AF160" s="179"/>
      <c r="AG160" s="300"/>
      <c r="AH160" s="157"/>
      <c r="AI160" s="166"/>
      <c r="AJ160" s="250"/>
      <c r="AK160" s="250"/>
      <c r="AL160" s="250"/>
      <c r="AM160" s="250"/>
      <c r="AN160" s="561"/>
      <c r="AO160" s="565"/>
      <c r="AP160" s="566"/>
      <c r="AQ160" s="257"/>
      <c r="AR160" s="561"/>
      <c r="AS160" s="565"/>
      <c r="AT160" s="566"/>
      <c r="AU160" s="157"/>
      <c r="AV160" s="527"/>
      <c r="AW160" s="527"/>
      <c r="AX160" s="527"/>
      <c r="AY160" s="527"/>
      <c r="AZ160" s="527"/>
      <c r="BA160" s="527"/>
      <c r="BB160" s="557"/>
      <c r="BC160" s="557"/>
      <c r="BD160" s="557"/>
      <c r="BE160" s="157"/>
      <c r="BF160" s="157"/>
      <c r="BG160" s="157"/>
      <c r="BH160" s="157"/>
      <c r="BI160" s="157"/>
      <c r="BJ160" s="157"/>
      <c r="BK160" s="157"/>
      <c r="BL160" s="157"/>
      <c r="BM160" s="157"/>
      <c r="BN160" s="157"/>
      <c r="BO160" s="157"/>
      <c r="BP160" s="157"/>
      <c r="BQ160" s="157"/>
      <c r="BR160" s="157"/>
      <c r="BS160" s="157"/>
      <c r="BT160" s="157"/>
      <c r="BU160" s="157"/>
      <c r="BV160" s="157"/>
      <c r="BW160" s="157"/>
      <c r="BX160" s="157"/>
      <c r="BY160" s="157"/>
      <c r="BZ160" s="157"/>
      <c r="CA160" s="157"/>
      <c r="CB160" s="157"/>
      <c r="CC160" s="157"/>
      <c r="CD160" s="157"/>
      <c r="CE160" s="157"/>
      <c r="CF160" s="157"/>
    </row>
    <row r="161" spans="1:84" s="21" customFormat="1" ht="19.5" customHeight="1" thickBot="1">
      <c r="A161" s="157"/>
      <c r="B161" s="157"/>
      <c r="C161" s="157"/>
      <c r="D161" s="157"/>
      <c r="E161" s="157"/>
      <c r="F161" s="157"/>
      <c r="G161" s="157"/>
      <c r="H161" s="157"/>
      <c r="I161" s="157"/>
      <c r="J161" s="157"/>
      <c r="K161" s="157"/>
      <c r="L161" s="157"/>
      <c r="M161" s="157"/>
      <c r="N161" s="157"/>
      <c r="O161" s="157"/>
      <c r="P161" s="157"/>
      <c r="Q161" s="157"/>
      <c r="R161" s="157"/>
      <c r="S161" s="157"/>
      <c r="T161" s="157"/>
      <c r="U161" s="157"/>
      <c r="V161" s="157"/>
      <c r="W161" s="157"/>
      <c r="X161" s="157"/>
      <c r="Y161" s="157"/>
      <c r="Z161" s="157"/>
      <c r="AA161" s="527"/>
      <c r="AB161" s="558" t="s">
        <v>553</v>
      </c>
      <c r="AC161" s="559"/>
      <c r="AD161" s="196" t="s">
        <v>557</v>
      </c>
      <c r="AE161" s="260" t="str">
        <f>IF(AE160="","",VLOOKUP(AE160,$U$27:$V$40,2,FALSE))</f>
        <v/>
      </c>
      <c r="AF161" s="196" t="s">
        <v>558</v>
      </c>
      <c r="AG161" s="259" t="str">
        <f>IF(AG160="","",VLOOKUP(AG160,$U$27:$V$40,2,FALSE))</f>
        <v/>
      </c>
      <c r="AH161" s="157"/>
      <c r="AI161" s="166"/>
      <c r="AJ161" s="288"/>
      <c r="AK161" s="250"/>
      <c r="AL161" s="250"/>
      <c r="AM161" s="250"/>
      <c r="AN161" s="561"/>
      <c r="AO161" s="565"/>
      <c r="AP161" s="566"/>
      <c r="AQ161" s="257"/>
      <c r="AR161" s="561"/>
      <c r="AS161" s="565"/>
      <c r="AT161" s="566"/>
      <c r="AU161" s="157"/>
      <c r="AV161" s="528"/>
      <c r="AW161" s="528"/>
      <c r="AX161" s="528"/>
      <c r="AY161" s="528"/>
      <c r="AZ161" s="528"/>
      <c r="BA161" s="528"/>
      <c r="BB161" s="557"/>
      <c r="BC161" s="557"/>
      <c r="BD161" s="557"/>
      <c r="BE161" s="157"/>
      <c r="BF161" s="157"/>
      <c r="BG161" s="157"/>
      <c r="BH161" s="157"/>
      <c r="BI161" s="157"/>
      <c r="BJ161" s="157"/>
      <c r="BK161" s="157"/>
      <c r="BL161" s="157"/>
      <c r="BM161" s="157"/>
      <c r="BN161" s="157"/>
      <c r="BO161" s="157"/>
      <c r="BP161" s="157"/>
      <c r="BQ161" s="157"/>
      <c r="BR161" s="157"/>
      <c r="BS161" s="157"/>
      <c r="BT161" s="157"/>
      <c r="BU161" s="157"/>
      <c r="BV161" s="157"/>
      <c r="BW161" s="157"/>
      <c r="BX161" s="157"/>
      <c r="BY161" s="157"/>
      <c r="BZ161" s="157"/>
      <c r="CA161" s="157"/>
      <c r="CB161" s="157"/>
      <c r="CC161" s="157"/>
      <c r="CD161" s="157"/>
      <c r="CE161" s="157"/>
      <c r="CF161" s="157"/>
    </row>
    <row r="162" spans="1:84" s="21" customFormat="1" ht="19.5" customHeight="1">
      <c r="A162" s="157"/>
      <c r="B162" s="157"/>
      <c r="C162" s="157"/>
      <c r="D162" s="157"/>
      <c r="E162" s="157"/>
      <c r="F162" s="157"/>
      <c r="G162" s="157"/>
      <c r="H162" s="157"/>
      <c r="I162" s="157"/>
      <c r="J162" s="157"/>
      <c r="K162" s="157"/>
      <c r="L162" s="157"/>
      <c r="M162" s="157"/>
      <c r="N162" s="157"/>
      <c r="O162" s="157"/>
      <c r="P162" s="157"/>
      <c r="Q162" s="157"/>
      <c r="R162" s="157"/>
      <c r="S162" s="157"/>
      <c r="T162" s="157"/>
      <c r="U162" s="157"/>
      <c r="V162" s="157"/>
      <c r="W162" s="157"/>
      <c r="X162" s="157"/>
      <c r="Y162" s="157"/>
      <c r="Z162" s="157"/>
      <c r="AA162" s="527"/>
      <c r="AB162" s="529" t="s">
        <v>199</v>
      </c>
      <c r="AC162" s="530"/>
      <c r="AD162" s="196" t="s">
        <v>562</v>
      </c>
      <c r="AE162" s="301"/>
      <c r="AF162" s="196" t="s">
        <v>201</v>
      </c>
      <c r="AG162" s="302"/>
      <c r="AH162" s="157"/>
      <c r="AI162" s="166"/>
      <c r="AJ162" s="288"/>
      <c r="AK162" s="250"/>
      <c r="AL162" s="250"/>
      <c r="AM162" s="298"/>
      <c r="AN162" s="561"/>
      <c r="AO162" s="565"/>
      <c r="AP162" s="566"/>
      <c r="AQ162" s="261"/>
      <c r="AR162" s="561"/>
      <c r="AS162" s="565"/>
      <c r="AT162" s="566"/>
      <c r="AU162" s="157"/>
      <c r="AV162" s="531" t="s">
        <v>383</v>
      </c>
      <c r="AW162" s="532"/>
      <c r="AX162" s="532"/>
      <c r="AY162" s="537"/>
      <c r="AZ162" s="538"/>
      <c r="BA162" s="539"/>
      <c r="BB162" s="584" t="s">
        <v>226</v>
      </c>
      <c r="BC162" s="546"/>
      <c r="BD162" s="547"/>
      <c r="BE162" s="157"/>
      <c r="BF162" s="157"/>
      <c r="BG162" s="157"/>
      <c r="BH162" s="157"/>
      <c r="BI162" s="157"/>
      <c r="BJ162" s="157"/>
      <c r="BK162" s="157"/>
      <c r="BL162" s="157"/>
      <c r="BM162" s="157"/>
      <c r="BN162" s="157"/>
      <c r="BO162" s="157"/>
      <c r="BP162" s="157"/>
      <c r="BQ162" s="157"/>
      <c r="BR162" s="157"/>
      <c r="BS162" s="157"/>
      <c r="BT162" s="157"/>
      <c r="BU162" s="157"/>
      <c r="BV162" s="157"/>
      <c r="BW162" s="157"/>
      <c r="BX162" s="157"/>
      <c r="BY162" s="157"/>
      <c r="BZ162" s="157"/>
      <c r="CA162" s="157"/>
      <c r="CB162" s="157"/>
      <c r="CC162" s="157"/>
      <c r="CD162" s="157"/>
      <c r="CE162" s="157"/>
      <c r="CF162" s="157"/>
    </row>
    <row r="163" spans="1:84" s="21" customFormat="1" ht="19.5" customHeight="1">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527"/>
      <c r="AB163" s="262" t="s">
        <v>202</v>
      </c>
      <c r="AC163" s="263"/>
      <c r="AD163" s="196" t="s">
        <v>585</v>
      </c>
      <c r="AE163" s="264" t="str">
        <f>IF(AE160="","",ROUND(AE161*(AE162/1000),3))</f>
        <v/>
      </c>
      <c r="AF163" s="196" t="s">
        <v>204</v>
      </c>
      <c r="AG163" s="265" t="str">
        <f>IF(AG160="","",ROUND(AG161*(AG162/1000),3))</f>
        <v/>
      </c>
      <c r="AH163" s="157"/>
      <c r="AI163" s="166"/>
      <c r="AJ163" s="288"/>
      <c r="AK163" s="250"/>
      <c r="AL163" s="250"/>
      <c r="AM163" s="250"/>
      <c r="AN163" s="561"/>
      <c r="AO163" s="565"/>
      <c r="AP163" s="566"/>
      <c r="AQ163" s="261"/>
      <c r="AR163" s="561"/>
      <c r="AS163" s="565"/>
      <c r="AT163" s="566"/>
      <c r="AU163" s="157"/>
      <c r="AV163" s="533"/>
      <c r="AW163" s="534"/>
      <c r="AX163" s="534"/>
      <c r="AY163" s="540"/>
      <c r="AZ163" s="541"/>
      <c r="BA163" s="542"/>
      <c r="BB163" s="571"/>
      <c r="BC163" s="572"/>
      <c r="BD163" s="573"/>
      <c r="BE163" s="157"/>
      <c r="BF163" s="157"/>
      <c r="BG163" s="157"/>
      <c r="BH163" s="157"/>
      <c r="BI163" s="157"/>
      <c r="BJ163" s="157"/>
      <c r="BK163" s="157"/>
      <c r="BL163" s="157"/>
      <c r="BM163" s="157"/>
      <c r="BN163" s="157"/>
      <c r="BO163" s="157"/>
      <c r="BP163" s="157"/>
      <c r="BQ163" s="157"/>
      <c r="BR163" s="157"/>
      <c r="BS163" s="157"/>
      <c r="BT163" s="157"/>
      <c r="BU163" s="157"/>
      <c r="BV163" s="157"/>
      <c r="BW163" s="157"/>
      <c r="BX163" s="157"/>
      <c r="BY163" s="157"/>
      <c r="BZ163" s="157"/>
      <c r="CA163" s="157"/>
      <c r="CB163" s="157"/>
      <c r="CC163" s="157"/>
      <c r="CD163" s="157"/>
      <c r="CE163" s="157"/>
      <c r="CF163" s="157"/>
    </row>
    <row r="164" spans="1:84" s="21" customFormat="1" ht="19.5" customHeight="1" thickBot="1">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528"/>
      <c r="AB164" s="188"/>
      <c r="AC164" s="179"/>
      <c r="AD164" s="179"/>
      <c r="AE164" s="203" t="s">
        <v>569</v>
      </c>
      <c r="AF164" s="180"/>
      <c r="AG164" s="204" t="s">
        <v>570</v>
      </c>
      <c r="AH164" s="157"/>
      <c r="AI164" s="166"/>
      <c r="AJ164" s="250"/>
      <c r="AK164" s="250"/>
      <c r="AL164" s="250"/>
      <c r="AM164" s="250"/>
      <c r="AN164" s="562"/>
      <c r="AO164" s="567"/>
      <c r="AP164" s="568"/>
      <c r="AQ164" s="261"/>
      <c r="AR164" s="562"/>
      <c r="AS164" s="567"/>
      <c r="AT164" s="568"/>
      <c r="AU164" s="157"/>
      <c r="AV164" s="535"/>
      <c r="AW164" s="536"/>
      <c r="AX164" s="536"/>
      <c r="AY164" s="543"/>
      <c r="AZ164" s="544"/>
      <c r="BA164" s="545"/>
      <c r="BB164" s="574"/>
      <c r="BC164" s="575"/>
      <c r="BD164" s="576"/>
      <c r="BE164" s="157"/>
      <c r="BF164" s="157"/>
      <c r="BG164" s="157"/>
      <c r="BH164" s="157"/>
      <c r="BI164" s="157"/>
      <c r="BJ164" s="157"/>
      <c r="BK164" s="157"/>
      <c r="BL164" s="157"/>
      <c r="BM164" s="157"/>
      <c r="BN164" s="157"/>
      <c r="BO164" s="157"/>
      <c r="BP164" s="157"/>
      <c r="BQ164" s="157"/>
      <c r="BR164" s="157"/>
      <c r="BS164" s="157"/>
      <c r="BT164" s="157"/>
      <c r="BU164" s="157"/>
      <c r="BV164" s="157"/>
      <c r="BW164" s="157"/>
      <c r="BX164" s="157"/>
      <c r="BY164" s="157"/>
      <c r="BZ164" s="157"/>
      <c r="CA164" s="157"/>
      <c r="CB164" s="157"/>
      <c r="CC164" s="157"/>
      <c r="CD164" s="157"/>
      <c r="CE164" s="157"/>
      <c r="CF164" s="157"/>
    </row>
    <row r="165" spans="1:84" s="21" customFormat="1" ht="19.5" customHeight="1" thickTop="1">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263"/>
      <c r="AB165" s="552" t="s">
        <v>384</v>
      </c>
      <c r="AC165" s="552"/>
      <c r="AD165" s="552"/>
      <c r="AE165" s="552"/>
      <c r="AF165" s="553"/>
      <c r="AG165" s="267" t="str">
        <f>IF(AG163="",AE163,AE163+AG163)</f>
        <v/>
      </c>
      <c r="AH165" s="250" t="s">
        <v>711</v>
      </c>
      <c r="AI165" s="166"/>
      <c r="AJ165" s="250"/>
      <c r="AK165" s="250"/>
      <c r="AL165" s="250"/>
      <c r="AM165" s="250"/>
      <c r="AN165" s="261"/>
      <c r="AO165" s="257"/>
      <c r="AP165" s="257"/>
      <c r="AQ165" s="268"/>
      <c r="AR165" s="261"/>
      <c r="AS165" s="269"/>
      <c r="AT165" s="269"/>
      <c r="AU165" s="157"/>
      <c r="AV165" s="579"/>
      <c r="AW165" s="580"/>
      <c r="AX165" s="580"/>
      <c r="AY165" s="580"/>
      <c r="AZ165" s="270"/>
      <c r="BA165" s="270"/>
      <c r="BB165" s="270"/>
      <c r="BC165" s="270"/>
      <c r="BD165" s="270"/>
      <c r="BE165" s="157"/>
      <c r="BF165" s="157"/>
      <c r="BG165" s="157"/>
      <c r="BH165" s="157"/>
      <c r="BI165" s="157"/>
      <c r="BJ165" s="157"/>
      <c r="BK165" s="157"/>
      <c r="BL165" s="157"/>
      <c r="BM165" s="157"/>
      <c r="BN165" s="157"/>
      <c r="BO165" s="157"/>
      <c r="BP165" s="157"/>
      <c r="BQ165" s="157"/>
      <c r="BR165" s="157"/>
      <c r="BS165" s="157"/>
      <c r="BT165" s="157"/>
      <c r="BU165" s="157"/>
      <c r="BV165" s="157"/>
      <c r="BW165" s="157"/>
      <c r="BX165" s="157"/>
      <c r="BY165" s="157"/>
      <c r="BZ165" s="157"/>
      <c r="CA165" s="157"/>
      <c r="CB165" s="157"/>
      <c r="CC165" s="157"/>
      <c r="CD165" s="157"/>
      <c r="CE165" s="157"/>
      <c r="CF165" s="157"/>
    </row>
    <row r="166" spans="1:84" s="21" customFormat="1" ht="19.5" customHeight="1" thickBot="1">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268"/>
      <c r="AB166" s="157"/>
      <c r="AC166" s="157"/>
      <c r="AD166" s="157"/>
      <c r="AE166" s="157"/>
      <c r="AF166" s="157"/>
      <c r="AG166" s="203" t="s">
        <v>575</v>
      </c>
      <c r="AH166" s="157"/>
      <c r="AI166" s="166"/>
      <c r="AJ166" s="250"/>
      <c r="AK166" s="250"/>
      <c r="AL166" s="250"/>
      <c r="AM166" s="250"/>
      <c r="AN166" s="250"/>
      <c r="AO166" s="250"/>
      <c r="AP166" s="250"/>
      <c r="AQ166" s="250"/>
      <c r="AR166" s="250"/>
      <c r="AS166" s="238"/>
      <c r="AT166" s="238"/>
      <c r="AU166" s="157"/>
      <c r="AV166" s="580"/>
      <c r="AW166" s="580"/>
      <c r="AX166" s="580"/>
      <c r="AY166" s="580"/>
      <c r="AZ166" s="250"/>
      <c r="BA166" s="250"/>
      <c r="BB166" s="238"/>
      <c r="BC166" s="159"/>
      <c r="BD166" s="159"/>
      <c r="BE166" s="157"/>
      <c r="BF166" s="157"/>
      <c r="BG166" s="157"/>
      <c r="BH166" s="157"/>
      <c r="BI166" s="157"/>
      <c r="BJ166" s="157"/>
      <c r="BK166" s="157"/>
      <c r="BL166" s="157"/>
      <c r="BM166" s="157"/>
      <c r="BN166" s="157"/>
      <c r="BO166" s="157"/>
      <c r="BP166" s="157"/>
      <c r="BQ166" s="157"/>
      <c r="BR166" s="157"/>
      <c r="BS166" s="157"/>
      <c r="BT166" s="157"/>
      <c r="BU166" s="157"/>
      <c r="BV166" s="157"/>
      <c r="BW166" s="157"/>
      <c r="BX166" s="157"/>
      <c r="BY166" s="157"/>
      <c r="BZ166" s="157"/>
      <c r="CA166" s="157"/>
      <c r="CB166" s="157"/>
      <c r="CC166" s="157"/>
      <c r="CD166" s="157"/>
      <c r="CE166" s="157"/>
      <c r="CF166" s="157"/>
    </row>
    <row r="167" spans="1:84" s="21" customFormat="1" ht="19.5" customHeight="1" thickTop="1">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526" t="s">
        <v>712</v>
      </c>
      <c r="AB167" s="252" t="s">
        <v>193</v>
      </c>
      <c r="AC167" s="253"/>
      <c r="AD167" s="186"/>
      <c r="AE167" s="254" t="s">
        <v>517</v>
      </c>
      <c r="AF167" s="255"/>
      <c r="AG167" s="256" t="s">
        <v>524</v>
      </c>
      <c r="AH167" s="157"/>
      <c r="AI167" s="166"/>
      <c r="AJ167" s="250"/>
      <c r="AK167" s="250"/>
      <c r="AL167" s="250"/>
      <c r="AM167" s="250"/>
      <c r="AN167" s="560" t="s">
        <v>385</v>
      </c>
      <c r="AO167" s="563" t="str">
        <f>IF(AG173="","",ROUND($M$59*K111*AG173,2))</f>
        <v/>
      </c>
      <c r="AP167" s="564"/>
      <c r="AQ167" s="257"/>
      <c r="AR167" s="560" t="s">
        <v>713</v>
      </c>
      <c r="AS167" s="563" t="str">
        <f>IF($AG173="","",$AK$14+AO167)</f>
        <v/>
      </c>
      <c r="AT167" s="564"/>
      <c r="AU167" s="157"/>
      <c r="AV167" s="526" t="s">
        <v>714</v>
      </c>
      <c r="AW167" s="526"/>
      <c r="AX167" s="526"/>
      <c r="AY167" s="526" t="str">
        <f>IF($F$59="","",$F$59)</f>
        <v>単相3線式100/200V</v>
      </c>
      <c r="AZ167" s="526"/>
      <c r="BA167" s="526"/>
      <c r="BB167" s="556" t="str">
        <f>IF(AS167="","",IF(AY167=$CC$11,107+AS167,IF(AY167=$CC$12,107+AS167,IF(AY167=$CC$13,214+AS167,IF(AY167=$CC$14,214+AS167,"")))))</f>
        <v/>
      </c>
      <c r="BC167" s="556"/>
      <c r="BD167" s="556"/>
      <c r="BE167" s="157"/>
      <c r="BF167" s="157"/>
      <c r="BG167" s="157"/>
      <c r="BH167" s="157"/>
      <c r="BI167" s="157"/>
      <c r="BJ167" s="157"/>
      <c r="BK167" s="157"/>
      <c r="BL167" s="157"/>
      <c r="BM167" s="157"/>
      <c r="BN167" s="157"/>
      <c r="BO167" s="157"/>
      <c r="BP167" s="157"/>
      <c r="BQ167" s="157"/>
      <c r="BR167" s="157"/>
      <c r="BS167" s="157"/>
      <c r="BT167" s="157"/>
      <c r="BU167" s="157"/>
      <c r="BV167" s="157"/>
      <c r="BW167" s="157"/>
      <c r="BX167" s="157"/>
      <c r="BY167" s="157"/>
      <c r="BZ167" s="157"/>
      <c r="CA167" s="157"/>
      <c r="CB167" s="157"/>
      <c r="CC167" s="157"/>
      <c r="CD167" s="157"/>
      <c r="CE167" s="157"/>
      <c r="CF167" s="157"/>
    </row>
    <row r="168" spans="1:84" s="21" customFormat="1" ht="19.5" customHeight="1">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527"/>
      <c r="AB168" s="529" t="s">
        <v>196</v>
      </c>
      <c r="AC168" s="530"/>
      <c r="AD168" s="193"/>
      <c r="AE168" s="299"/>
      <c r="AF168" s="179"/>
      <c r="AG168" s="300"/>
      <c r="AH168" s="157"/>
      <c r="AI168" s="166"/>
      <c r="AJ168" s="250"/>
      <c r="AK168" s="250"/>
      <c r="AL168" s="250"/>
      <c r="AM168" s="250"/>
      <c r="AN168" s="561"/>
      <c r="AO168" s="565"/>
      <c r="AP168" s="566"/>
      <c r="AQ168" s="257"/>
      <c r="AR168" s="561"/>
      <c r="AS168" s="565"/>
      <c r="AT168" s="566"/>
      <c r="AU168" s="157"/>
      <c r="AV168" s="527"/>
      <c r="AW168" s="527"/>
      <c r="AX168" s="527"/>
      <c r="AY168" s="527"/>
      <c r="AZ168" s="527"/>
      <c r="BA168" s="527"/>
      <c r="BB168" s="557"/>
      <c r="BC168" s="557"/>
      <c r="BD168" s="557"/>
      <c r="BE168" s="157"/>
      <c r="BF168" s="157"/>
      <c r="BG168" s="157"/>
      <c r="BH168" s="157"/>
      <c r="BI168" s="157"/>
      <c r="BJ168" s="157"/>
      <c r="BK168" s="157"/>
      <c r="BL168" s="157"/>
      <c r="BM168" s="157"/>
      <c r="BN168" s="157"/>
      <c r="BO168" s="157"/>
      <c r="BP168" s="157"/>
      <c r="BQ168" s="157"/>
      <c r="BR168" s="157"/>
      <c r="BS168" s="157"/>
      <c r="BT168" s="157"/>
      <c r="BU168" s="157"/>
      <c r="BV168" s="157"/>
      <c r="BW168" s="157"/>
      <c r="BX168" s="157"/>
      <c r="BY168" s="157"/>
      <c r="BZ168" s="157"/>
      <c r="CA168" s="157"/>
      <c r="CB168" s="157"/>
      <c r="CC168" s="157"/>
      <c r="CD168" s="157"/>
      <c r="CE168" s="157"/>
      <c r="CF168" s="157"/>
    </row>
    <row r="169" spans="1:84" s="21" customFormat="1" ht="19.5" customHeight="1" thickBot="1">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527"/>
      <c r="AB169" s="558" t="s">
        <v>556</v>
      </c>
      <c r="AC169" s="559"/>
      <c r="AD169" s="196" t="s">
        <v>557</v>
      </c>
      <c r="AE169" s="260" t="str">
        <f>IF(AE168="","",VLOOKUP(AE168,$U$27:$V$40,2,FALSE))</f>
        <v/>
      </c>
      <c r="AF169" s="196" t="s">
        <v>558</v>
      </c>
      <c r="AG169" s="259" t="str">
        <f>IF(AG168="","",VLOOKUP(AG168,$U$27:$V$40,2,FALSE))</f>
        <v/>
      </c>
      <c r="AH169" s="157"/>
      <c r="AI169" s="166"/>
      <c r="AJ169" s="250"/>
      <c r="AK169" s="250"/>
      <c r="AL169" s="250"/>
      <c r="AM169" s="250"/>
      <c r="AN169" s="561"/>
      <c r="AO169" s="565"/>
      <c r="AP169" s="566"/>
      <c r="AQ169" s="257"/>
      <c r="AR169" s="561"/>
      <c r="AS169" s="565"/>
      <c r="AT169" s="566"/>
      <c r="AU169" s="157"/>
      <c r="AV169" s="528"/>
      <c r="AW169" s="528"/>
      <c r="AX169" s="528"/>
      <c r="AY169" s="528"/>
      <c r="AZ169" s="528"/>
      <c r="BA169" s="528"/>
      <c r="BB169" s="557"/>
      <c r="BC169" s="557"/>
      <c r="BD169" s="557"/>
      <c r="BE169" s="157"/>
      <c r="BF169" s="157"/>
      <c r="BG169" s="157"/>
      <c r="BH169" s="157"/>
      <c r="BI169" s="157"/>
      <c r="BJ169" s="157"/>
      <c r="BK169" s="157"/>
      <c r="BL169" s="157"/>
      <c r="BM169" s="157"/>
      <c r="BN169" s="157"/>
      <c r="BO169" s="157"/>
      <c r="BP169" s="157"/>
      <c r="BQ169" s="157"/>
      <c r="BR169" s="157"/>
      <c r="BS169" s="157"/>
      <c r="BT169" s="157"/>
      <c r="BU169" s="157"/>
      <c r="BV169" s="157"/>
      <c r="BW169" s="157"/>
      <c r="BX169" s="157"/>
      <c r="BY169" s="157"/>
      <c r="BZ169" s="157"/>
      <c r="CA169" s="157"/>
      <c r="CB169" s="157"/>
      <c r="CC169" s="157"/>
      <c r="CD169" s="157"/>
      <c r="CE169" s="157"/>
      <c r="CF169" s="157"/>
    </row>
    <row r="170" spans="1:84" s="21" customFormat="1" ht="19.5" customHeight="1">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527"/>
      <c r="AB170" s="529" t="s">
        <v>199</v>
      </c>
      <c r="AC170" s="530"/>
      <c r="AD170" s="196" t="s">
        <v>562</v>
      </c>
      <c r="AE170" s="301"/>
      <c r="AF170" s="196" t="s">
        <v>563</v>
      </c>
      <c r="AG170" s="302"/>
      <c r="AH170" s="157"/>
      <c r="AI170" s="166"/>
      <c r="AJ170" s="250"/>
      <c r="AK170" s="250"/>
      <c r="AL170" s="250"/>
      <c r="AM170" s="250"/>
      <c r="AN170" s="561"/>
      <c r="AO170" s="565"/>
      <c r="AP170" s="566"/>
      <c r="AQ170" s="261"/>
      <c r="AR170" s="561"/>
      <c r="AS170" s="565"/>
      <c r="AT170" s="566"/>
      <c r="AU170" s="157"/>
      <c r="AV170" s="531" t="s">
        <v>386</v>
      </c>
      <c r="AW170" s="532"/>
      <c r="AX170" s="532"/>
      <c r="AY170" s="537"/>
      <c r="AZ170" s="538"/>
      <c r="BA170" s="539"/>
      <c r="BB170" s="584" t="s">
        <v>226</v>
      </c>
      <c r="BC170" s="546"/>
      <c r="BD170" s="547"/>
      <c r="BE170" s="157"/>
      <c r="BF170" s="157"/>
      <c r="BG170" s="157"/>
      <c r="BH170" s="157"/>
      <c r="BI170" s="157"/>
      <c r="BJ170" s="157"/>
      <c r="BK170" s="157"/>
      <c r="BL170" s="157"/>
      <c r="BM170" s="157"/>
      <c r="BN170" s="157"/>
      <c r="BO170" s="157"/>
      <c r="BP170" s="157"/>
      <c r="BQ170" s="157"/>
      <c r="BR170" s="157"/>
      <c r="BS170" s="157"/>
      <c r="BT170" s="157"/>
      <c r="BU170" s="157"/>
      <c r="BV170" s="157"/>
      <c r="BW170" s="157"/>
      <c r="BX170" s="157"/>
      <c r="BY170" s="157"/>
      <c r="BZ170" s="157"/>
      <c r="CA170" s="157"/>
      <c r="CB170" s="157"/>
      <c r="CC170" s="157"/>
      <c r="CD170" s="157"/>
      <c r="CE170" s="157"/>
      <c r="CF170" s="157"/>
    </row>
    <row r="171" spans="1:84" s="21" customFormat="1" ht="19.5" customHeight="1">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527"/>
      <c r="AB171" s="262" t="s">
        <v>202</v>
      </c>
      <c r="AC171" s="263"/>
      <c r="AD171" s="196" t="s">
        <v>585</v>
      </c>
      <c r="AE171" s="264" t="str">
        <f>IF(AE168="","",ROUND(AE169*(AE170/1000),3))</f>
        <v/>
      </c>
      <c r="AF171" s="196" t="s">
        <v>204</v>
      </c>
      <c r="AG171" s="265" t="str">
        <f>IF(AG168="","",ROUND(AG169*(AG170/1000),3))</f>
        <v/>
      </c>
      <c r="AH171" s="157"/>
      <c r="AI171" s="166"/>
      <c r="AJ171" s="250"/>
      <c r="AK171" s="250"/>
      <c r="AL171" s="250"/>
      <c r="AM171" s="250"/>
      <c r="AN171" s="561"/>
      <c r="AO171" s="565"/>
      <c r="AP171" s="566"/>
      <c r="AQ171" s="261"/>
      <c r="AR171" s="561"/>
      <c r="AS171" s="565"/>
      <c r="AT171" s="566"/>
      <c r="AU171" s="157"/>
      <c r="AV171" s="533"/>
      <c r="AW171" s="534"/>
      <c r="AX171" s="534"/>
      <c r="AY171" s="540"/>
      <c r="AZ171" s="541"/>
      <c r="BA171" s="542"/>
      <c r="BB171" s="571"/>
      <c r="BC171" s="572"/>
      <c r="BD171" s="573"/>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row>
    <row r="172" spans="1:84" s="21" customFormat="1" ht="19.5" customHeight="1" thickBot="1">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528"/>
      <c r="AB172" s="188"/>
      <c r="AC172" s="179"/>
      <c r="AD172" s="179"/>
      <c r="AE172" s="203" t="s">
        <v>528</v>
      </c>
      <c r="AF172" s="180"/>
      <c r="AG172" s="204" t="s">
        <v>570</v>
      </c>
      <c r="AH172" s="157"/>
      <c r="AI172" s="166"/>
      <c r="AJ172" s="250"/>
      <c r="AK172" s="250"/>
      <c r="AL172" s="250"/>
      <c r="AM172" s="250"/>
      <c r="AN172" s="562"/>
      <c r="AO172" s="567"/>
      <c r="AP172" s="568"/>
      <c r="AQ172" s="261"/>
      <c r="AR172" s="562"/>
      <c r="AS172" s="567"/>
      <c r="AT172" s="568"/>
      <c r="AU172" s="157"/>
      <c r="AV172" s="535"/>
      <c r="AW172" s="536"/>
      <c r="AX172" s="536"/>
      <c r="AY172" s="543"/>
      <c r="AZ172" s="544"/>
      <c r="BA172" s="545"/>
      <c r="BB172" s="574"/>
      <c r="BC172" s="575"/>
      <c r="BD172" s="576"/>
      <c r="BE172" s="157"/>
      <c r="BF172" s="157"/>
      <c r="BG172" s="157"/>
      <c r="BH172" s="157"/>
      <c r="BI172" s="157"/>
      <c r="BJ172" s="157"/>
      <c r="BK172" s="157"/>
      <c r="BL172" s="157"/>
      <c r="BM172" s="157"/>
      <c r="BN172" s="157"/>
      <c r="BO172" s="157"/>
      <c r="BP172" s="157"/>
      <c r="BQ172" s="157"/>
      <c r="BR172" s="157"/>
      <c r="BS172" s="157"/>
      <c r="BT172" s="157"/>
      <c r="BU172" s="157"/>
      <c r="BV172" s="157"/>
      <c r="BW172" s="157"/>
      <c r="BX172" s="157"/>
      <c r="BY172" s="157"/>
      <c r="BZ172" s="157"/>
      <c r="CA172" s="157"/>
      <c r="CB172" s="157"/>
      <c r="CC172" s="157"/>
      <c r="CD172" s="157"/>
      <c r="CE172" s="157"/>
      <c r="CF172" s="157"/>
    </row>
    <row r="173" spans="1:84" s="21" customFormat="1" ht="19.5" customHeight="1" thickTop="1">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263"/>
      <c r="AB173" s="552" t="s">
        <v>387</v>
      </c>
      <c r="AC173" s="552"/>
      <c r="AD173" s="552"/>
      <c r="AE173" s="552"/>
      <c r="AF173" s="553"/>
      <c r="AG173" s="267" t="str">
        <f>IF(AG171="",AE171,AE171+AG171)</f>
        <v/>
      </c>
      <c r="AH173" s="250" t="s">
        <v>715</v>
      </c>
      <c r="AI173" s="166"/>
      <c r="AJ173" s="250"/>
      <c r="AK173" s="250"/>
      <c r="AL173" s="250"/>
      <c r="AM173" s="250"/>
      <c r="AN173" s="261"/>
      <c r="AO173" s="257"/>
      <c r="AP173" s="257"/>
      <c r="AQ173" s="268"/>
      <c r="AR173" s="261"/>
      <c r="AS173" s="269"/>
      <c r="AT173" s="269"/>
      <c r="AU173" s="157"/>
      <c r="AV173" s="579"/>
      <c r="AW173" s="580"/>
      <c r="AX173" s="580"/>
      <c r="AY173" s="580"/>
      <c r="AZ173" s="270"/>
      <c r="BA173" s="270"/>
      <c r="BB173" s="270"/>
      <c r="BC173" s="270"/>
      <c r="BD173" s="270"/>
      <c r="BE173" s="157"/>
      <c r="BF173" s="157"/>
      <c r="BG173" s="157"/>
      <c r="BH173" s="157"/>
      <c r="BI173" s="157"/>
      <c r="BJ173" s="157"/>
      <c r="BK173" s="157"/>
      <c r="BL173" s="157"/>
      <c r="BM173" s="157"/>
      <c r="BN173" s="157"/>
      <c r="BO173" s="157"/>
      <c r="BP173" s="157"/>
      <c r="BQ173" s="157"/>
      <c r="BR173" s="157"/>
      <c r="BS173" s="157"/>
      <c r="BT173" s="157"/>
      <c r="BU173" s="157"/>
      <c r="BV173" s="157"/>
      <c r="BW173" s="157"/>
      <c r="BX173" s="157"/>
      <c r="BY173" s="157"/>
      <c r="BZ173" s="157"/>
      <c r="CA173" s="157"/>
      <c r="CB173" s="157"/>
      <c r="CC173" s="157"/>
      <c r="CD173" s="157"/>
      <c r="CE173" s="157"/>
      <c r="CF173" s="157"/>
    </row>
    <row r="174" spans="1:84" s="21" customFormat="1" ht="19.5" customHeight="1" thickBot="1">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268"/>
      <c r="AB174" s="157"/>
      <c r="AC174" s="157"/>
      <c r="AD174" s="157"/>
      <c r="AE174" s="157"/>
      <c r="AF174" s="157"/>
      <c r="AG174" s="203" t="s">
        <v>523</v>
      </c>
      <c r="AH174" s="157"/>
      <c r="AI174" s="166"/>
      <c r="AJ174" s="250"/>
      <c r="AK174" s="250"/>
      <c r="AL174" s="250"/>
      <c r="AM174" s="250"/>
      <c r="AN174" s="250"/>
      <c r="AO174" s="250"/>
      <c r="AP174" s="250"/>
      <c r="AQ174" s="250"/>
      <c r="AR174" s="250"/>
      <c r="AS174" s="238"/>
      <c r="AT174" s="238"/>
      <c r="AU174" s="157"/>
      <c r="AV174" s="580"/>
      <c r="AW174" s="580"/>
      <c r="AX174" s="580"/>
      <c r="AY174" s="580"/>
      <c r="AZ174" s="250"/>
      <c r="BA174" s="250"/>
      <c r="BB174" s="238"/>
      <c r="BC174" s="159"/>
      <c r="BD174" s="159"/>
      <c r="BE174" s="157"/>
      <c r="BF174" s="157"/>
      <c r="BG174" s="157"/>
      <c r="BH174" s="157"/>
      <c r="BI174" s="157"/>
      <c r="BJ174" s="157"/>
      <c r="BK174" s="157"/>
      <c r="BL174" s="157"/>
      <c r="BM174" s="157"/>
      <c r="BN174" s="157"/>
      <c r="BO174" s="157"/>
      <c r="BP174" s="157"/>
      <c r="BQ174" s="157"/>
      <c r="BR174" s="157"/>
      <c r="BS174" s="157"/>
      <c r="BT174" s="157"/>
      <c r="BU174" s="157"/>
      <c r="BV174" s="157"/>
      <c r="BW174" s="157"/>
      <c r="BX174" s="157"/>
      <c r="BY174" s="157"/>
      <c r="BZ174" s="157"/>
      <c r="CA174" s="157"/>
      <c r="CB174" s="157"/>
      <c r="CC174" s="157"/>
      <c r="CD174" s="157"/>
      <c r="CE174" s="157"/>
      <c r="CF174" s="157"/>
    </row>
    <row r="175" spans="1:84" s="21" customFormat="1" ht="19.5" customHeight="1" thickTop="1">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526" t="s">
        <v>716</v>
      </c>
      <c r="AB175" s="252" t="s">
        <v>193</v>
      </c>
      <c r="AC175" s="253"/>
      <c r="AD175" s="186"/>
      <c r="AE175" s="254" t="s">
        <v>545</v>
      </c>
      <c r="AF175" s="255"/>
      <c r="AG175" s="256" t="s">
        <v>546</v>
      </c>
      <c r="AH175" s="157"/>
      <c r="AI175" s="166"/>
      <c r="AJ175" s="250"/>
      <c r="AK175" s="250"/>
      <c r="AL175" s="250"/>
      <c r="AM175" s="250"/>
      <c r="AN175" s="560" t="s">
        <v>717</v>
      </c>
      <c r="AO175" s="563" t="str">
        <f>IF(AG181="","",ROUND($M$59*K112*AG181,2))</f>
        <v/>
      </c>
      <c r="AP175" s="564"/>
      <c r="AQ175" s="257"/>
      <c r="AR175" s="560" t="s">
        <v>718</v>
      </c>
      <c r="AS175" s="563" t="str">
        <f>IF($AG181="","",$AK$14+AO175)</f>
        <v/>
      </c>
      <c r="AT175" s="564"/>
      <c r="AU175" s="157"/>
      <c r="AV175" s="526" t="s">
        <v>719</v>
      </c>
      <c r="AW175" s="526"/>
      <c r="AX175" s="526"/>
      <c r="AY175" s="526" t="str">
        <f>IF($F$59="","",$F$59)</f>
        <v>単相3線式100/200V</v>
      </c>
      <c r="AZ175" s="526"/>
      <c r="BA175" s="526"/>
      <c r="BB175" s="556" t="str">
        <f>IF(AS175="","",IF(AY175=$CC$11,107+AS175,IF(AY175=$CC$12,107+AS175,IF(AY175=$CC$13,214+AS175,IF(AY175=$CC$14,214+AS175,"")))))</f>
        <v/>
      </c>
      <c r="BC175" s="556"/>
      <c r="BD175" s="556"/>
      <c r="BE175" s="157"/>
      <c r="BF175" s="157"/>
      <c r="BG175" s="157"/>
      <c r="BH175" s="157"/>
      <c r="BI175" s="157"/>
      <c r="BJ175" s="157"/>
      <c r="BK175" s="157"/>
      <c r="BL175" s="157"/>
      <c r="BM175" s="157"/>
      <c r="BN175" s="157"/>
      <c r="BO175" s="157"/>
      <c r="BP175" s="157"/>
      <c r="BQ175" s="157"/>
      <c r="BR175" s="157"/>
      <c r="BS175" s="157"/>
      <c r="BT175" s="157"/>
      <c r="BU175" s="157"/>
      <c r="BV175" s="157"/>
      <c r="BW175" s="157"/>
      <c r="BX175" s="157"/>
      <c r="BY175" s="157"/>
      <c r="BZ175" s="157"/>
      <c r="CA175" s="157"/>
      <c r="CB175" s="157"/>
      <c r="CC175" s="157"/>
      <c r="CD175" s="157"/>
      <c r="CE175" s="157"/>
      <c r="CF175" s="157"/>
    </row>
    <row r="176" spans="1:84" s="21" customFormat="1" ht="19.5" customHeight="1">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527"/>
      <c r="AB176" s="529" t="s">
        <v>196</v>
      </c>
      <c r="AC176" s="530"/>
      <c r="AD176" s="193"/>
      <c r="AE176" s="299"/>
      <c r="AF176" s="179"/>
      <c r="AG176" s="300"/>
      <c r="AH176" s="157"/>
      <c r="AI176" s="166"/>
      <c r="AJ176" s="250"/>
      <c r="AK176" s="250"/>
      <c r="AL176" s="250"/>
      <c r="AM176" s="250"/>
      <c r="AN176" s="561"/>
      <c r="AO176" s="565"/>
      <c r="AP176" s="566"/>
      <c r="AQ176" s="257"/>
      <c r="AR176" s="561"/>
      <c r="AS176" s="565"/>
      <c r="AT176" s="566"/>
      <c r="AU176" s="157"/>
      <c r="AV176" s="527"/>
      <c r="AW176" s="527"/>
      <c r="AX176" s="527"/>
      <c r="AY176" s="527"/>
      <c r="AZ176" s="527"/>
      <c r="BA176" s="527"/>
      <c r="BB176" s="557"/>
      <c r="BC176" s="557"/>
      <c r="BD176" s="557"/>
      <c r="BE176" s="157"/>
      <c r="BF176" s="157"/>
      <c r="BG176" s="157"/>
      <c r="BH176" s="157"/>
      <c r="BI176" s="157"/>
      <c r="BJ176" s="157"/>
      <c r="BK176" s="157"/>
      <c r="BL176" s="157"/>
      <c r="BM176" s="157"/>
      <c r="BN176" s="157"/>
      <c r="BO176" s="157"/>
      <c r="BP176" s="157"/>
      <c r="BQ176" s="157"/>
      <c r="BR176" s="157"/>
      <c r="BS176" s="157"/>
      <c r="BT176" s="157"/>
      <c r="BU176" s="157"/>
      <c r="BV176" s="157"/>
      <c r="BW176" s="157"/>
      <c r="BX176" s="157"/>
      <c r="BY176" s="157"/>
      <c r="BZ176" s="157"/>
      <c r="CA176" s="157"/>
      <c r="CB176" s="157"/>
      <c r="CC176" s="157"/>
      <c r="CD176" s="157"/>
      <c r="CE176" s="157"/>
      <c r="CF176" s="157"/>
    </row>
    <row r="177" spans="1:84" s="21" customFormat="1" ht="19.5" customHeight="1" thickBot="1">
      <c r="A177" s="157"/>
      <c r="B177" s="157"/>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527"/>
      <c r="AB177" s="558" t="s">
        <v>556</v>
      </c>
      <c r="AC177" s="559"/>
      <c r="AD177" s="196" t="s">
        <v>557</v>
      </c>
      <c r="AE177" s="260" t="str">
        <f>IF(AE176="","",VLOOKUP(AE176,$U$27:$V$40,2,FALSE))</f>
        <v/>
      </c>
      <c r="AF177" s="196" t="s">
        <v>558</v>
      </c>
      <c r="AG177" s="259" t="str">
        <f>IF(AG176="","",VLOOKUP(AG176,$U$27:$V$40,2,FALSE))</f>
        <v/>
      </c>
      <c r="AH177" s="157"/>
      <c r="AI177" s="166"/>
      <c r="AJ177" s="250"/>
      <c r="AK177" s="250"/>
      <c r="AL177" s="250"/>
      <c r="AM177" s="250"/>
      <c r="AN177" s="561"/>
      <c r="AO177" s="565"/>
      <c r="AP177" s="566"/>
      <c r="AQ177" s="257"/>
      <c r="AR177" s="561"/>
      <c r="AS177" s="565"/>
      <c r="AT177" s="566"/>
      <c r="AU177" s="157"/>
      <c r="AV177" s="528"/>
      <c r="AW177" s="528"/>
      <c r="AX177" s="528"/>
      <c r="AY177" s="528"/>
      <c r="AZ177" s="528"/>
      <c r="BA177" s="528"/>
      <c r="BB177" s="557"/>
      <c r="BC177" s="557"/>
      <c r="BD177" s="557"/>
      <c r="BE177" s="157"/>
      <c r="BF177" s="157"/>
      <c r="BG177" s="157"/>
      <c r="BH177" s="157"/>
      <c r="BI177" s="157"/>
      <c r="BJ177" s="157"/>
      <c r="BK177" s="157"/>
      <c r="BL177" s="157"/>
      <c r="BM177" s="157"/>
      <c r="BN177" s="157"/>
      <c r="BO177" s="157"/>
      <c r="BP177" s="157"/>
      <c r="BQ177" s="157"/>
      <c r="BR177" s="157"/>
      <c r="BS177" s="157"/>
      <c r="BT177" s="157"/>
      <c r="BU177" s="157"/>
      <c r="BV177" s="157"/>
      <c r="BW177" s="157"/>
      <c r="BX177" s="157"/>
      <c r="BY177" s="157"/>
      <c r="BZ177" s="157"/>
      <c r="CA177" s="157"/>
      <c r="CB177" s="157"/>
      <c r="CC177" s="157"/>
      <c r="CD177" s="157"/>
      <c r="CE177" s="157"/>
      <c r="CF177" s="157"/>
    </row>
    <row r="178" spans="1:84" s="21" customFormat="1" ht="19.5" customHeight="1">
      <c r="A178" s="157"/>
      <c r="B178" s="157"/>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527"/>
      <c r="AB178" s="529" t="s">
        <v>199</v>
      </c>
      <c r="AC178" s="530"/>
      <c r="AD178" s="196" t="s">
        <v>562</v>
      </c>
      <c r="AE178" s="301"/>
      <c r="AF178" s="196" t="s">
        <v>563</v>
      </c>
      <c r="AG178" s="302"/>
      <c r="AH178" s="157"/>
      <c r="AI178" s="166"/>
      <c r="AJ178" s="250"/>
      <c r="AK178" s="250"/>
      <c r="AL178" s="250"/>
      <c r="AM178" s="250"/>
      <c r="AN178" s="561"/>
      <c r="AO178" s="565"/>
      <c r="AP178" s="566"/>
      <c r="AQ178" s="261"/>
      <c r="AR178" s="561"/>
      <c r="AS178" s="565"/>
      <c r="AT178" s="566"/>
      <c r="AU178" s="157"/>
      <c r="AV178" s="531" t="s">
        <v>388</v>
      </c>
      <c r="AW178" s="532"/>
      <c r="AX178" s="532"/>
      <c r="AY178" s="537"/>
      <c r="AZ178" s="538"/>
      <c r="BA178" s="539"/>
      <c r="BB178" s="584" t="s">
        <v>226</v>
      </c>
      <c r="BC178" s="546"/>
      <c r="BD178" s="547"/>
      <c r="BE178" s="157"/>
      <c r="BF178" s="157"/>
      <c r="BG178" s="157"/>
      <c r="BH178" s="157"/>
      <c r="BI178" s="157"/>
      <c r="BJ178" s="157"/>
      <c r="BK178" s="157"/>
      <c r="BL178" s="157"/>
      <c r="BM178" s="157"/>
      <c r="BN178" s="157"/>
      <c r="BO178" s="157"/>
      <c r="BP178" s="157"/>
      <c r="BQ178" s="157"/>
      <c r="BR178" s="157"/>
      <c r="BS178" s="157"/>
      <c r="BT178" s="157"/>
      <c r="BU178" s="157"/>
      <c r="BV178" s="157"/>
      <c r="BW178" s="157"/>
      <c r="BX178" s="157"/>
      <c r="BY178" s="157"/>
      <c r="BZ178" s="157"/>
      <c r="CA178" s="157"/>
      <c r="CB178" s="157"/>
      <c r="CC178" s="157"/>
      <c r="CD178" s="157"/>
      <c r="CE178" s="157"/>
      <c r="CF178" s="157"/>
    </row>
    <row r="179" spans="1:84" s="21" customFormat="1" ht="19.5" customHeight="1">
      <c r="A179" s="157"/>
      <c r="B179" s="157"/>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527"/>
      <c r="AB179" s="262" t="s">
        <v>202</v>
      </c>
      <c r="AC179" s="263"/>
      <c r="AD179" s="196" t="s">
        <v>585</v>
      </c>
      <c r="AE179" s="264" t="str">
        <f>IF(AE176="","",ROUND(AE177*(AE178/1000),3))</f>
        <v/>
      </c>
      <c r="AF179" s="196" t="s">
        <v>566</v>
      </c>
      <c r="AG179" s="265" t="str">
        <f>IF(AG176="","",ROUND(AG177*(AG178/1000),3))</f>
        <v/>
      </c>
      <c r="AH179" s="157"/>
      <c r="AI179" s="166"/>
      <c r="AJ179" s="250"/>
      <c r="AK179" s="250"/>
      <c r="AL179" s="250"/>
      <c r="AM179" s="250"/>
      <c r="AN179" s="561"/>
      <c r="AO179" s="565"/>
      <c r="AP179" s="566"/>
      <c r="AQ179" s="261"/>
      <c r="AR179" s="561"/>
      <c r="AS179" s="565"/>
      <c r="AT179" s="566"/>
      <c r="AU179" s="157"/>
      <c r="AV179" s="533"/>
      <c r="AW179" s="534"/>
      <c r="AX179" s="534"/>
      <c r="AY179" s="540"/>
      <c r="AZ179" s="541"/>
      <c r="BA179" s="542"/>
      <c r="BB179" s="571"/>
      <c r="BC179" s="572"/>
      <c r="BD179" s="573"/>
      <c r="BE179" s="157"/>
      <c r="BF179" s="157"/>
      <c r="BG179" s="157"/>
      <c r="BH179" s="157"/>
      <c r="BI179" s="157"/>
      <c r="BJ179" s="157"/>
      <c r="BK179" s="157"/>
      <c r="BL179" s="157"/>
      <c r="BM179" s="157"/>
      <c r="BN179" s="157"/>
      <c r="BO179" s="157"/>
      <c r="BP179" s="157"/>
      <c r="BQ179" s="157"/>
      <c r="BR179" s="157"/>
      <c r="BS179" s="157"/>
      <c r="BT179" s="157"/>
      <c r="BU179" s="157"/>
      <c r="BV179" s="157"/>
      <c r="BW179" s="157"/>
      <c r="BX179" s="157"/>
      <c r="BY179" s="157"/>
      <c r="BZ179" s="157"/>
      <c r="CA179" s="157"/>
      <c r="CB179" s="157"/>
      <c r="CC179" s="157"/>
      <c r="CD179" s="157"/>
      <c r="CE179" s="157"/>
      <c r="CF179" s="157"/>
    </row>
    <row r="180" spans="1:84" s="21" customFormat="1" ht="19.5" customHeight="1" thickBot="1">
      <c r="A180" s="157"/>
      <c r="B180" s="157"/>
      <c r="C180" s="157"/>
      <c r="D180" s="157"/>
      <c r="E180" s="157"/>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528"/>
      <c r="AB180" s="188"/>
      <c r="AC180" s="179"/>
      <c r="AD180" s="179"/>
      <c r="AE180" s="203" t="s">
        <v>569</v>
      </c>
      <c r="AF180" s="180"/>
      <c r="AG180" s="204" t="s">
        <v>570</v>
      </c>
      <c r="AH180" s="157"/>
      <c r="AI180" s="166"/>
      <c r="AJ180" s="297"/>
      <c r="AK180" s="250"/>
      <c r="AL180" s="250"/>
      <c r="AM180" s="250"/>
      <c r="AN180" s="562"/>
      <c r="AO180" s="567"/>
      <c r="AP180" s="568"/>
      <c r="AQ180" s="261"/>
      <c r="AR180" s="562"/>
      <c r="AS180" s="567"/>
      <c r="AT180" s="568"/>
      <c r="AU180" s="157"/>
      <c r="AV180" s="535"/>
      <c r="AW180" s="536"/>
      <c r="AX180" s="536"/>
      <c r="AY180" s="543"/>
      <c r="AZ180" s="544"/>
      <c r="BA180" s="545"/>
      <c r="BB180" s="574"/>
      <c r="BC180" s="575"/>
      <c r="BD180" s="576"/>
      <c r="BE180" s="157"/>
      <c r="BF180" s="157"/>
      <c r="BG180" s="157"/>
      <c r="BH180" s="157"/>
      <c r="BI180" s="157"/>
      <c r="BJ180" s="157"/>
      <c r="BK180" s="157"/>
      <c r="BL180" s="157"/>
      <c r="BM180" s="157"/>
      <c r="BN180" s="157"/>
      <c r="BO180" s="157"/>
      <c r="BP180" s="157"/>
      <c r="BQ180" s="157"/>
      <c r="BR180" s="157"/>
      <c r="BS180" s="157"/>
      <c r="BT180" s="157"/>
      <c r="BU180" s="157"/>
      <c r="BV180" s="157"/>
      <c r="BW180" s="157"/>
      <c r="BX180" s="157"/>
      <c r="BY180" s="157"/>
      <c r="BZ180" s="157"/>
      <c r="CA180" s="157"/>
      <c r="CB180" s="157"/>
      <c r="CC180" s="157"/>
      <c r="CD180" s="157"/>
      <c r="CE180" s="157"/>
      <c r="CF180" s="157"/>
    </row>
    <row r="181" spans="1:84" s="21" customFormat="1" ht="19.5" customHeight="1" thickTop="1">
      <c r="A181" s="157"/>
      <c r="B181" s="15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79"/>
      <c r="AB181" s="552" t="s">
        <v>389</v>
      </c>
      <c r="AC181" s="552"/>
      <c r="AD181" s="552"/>
      <c r="AE181" s="552"/>
      <c r="AF181" s="553"/>
      <c r="AG181" s="267" t="str">
        <f>IF(AG179="",AE179,AE179+AG179)</f>
        <v/>
      </c>
      <c r="AH181" s="250" t="s">
        <v>390</v>
      </c>
      <c r="AI181" s="166"/>
      <c r="AJ181" s="297"/>
      <c r="AK181" s="250"/>
      <c r="AL181" s="250"/>
      <c r="AM181" s="250"/>
      <c r="AN181" s="261"/>
      <c r="AO181" s="257"/>
      <c r="AP181" s="257"/>
      <c r="AQ181" s="250"/>
      <c r="AR181" s="261"/>
      <c r="AS181" s="269"/>
      <c r="AT181" s="269"/>
      <c r="AU181" s="157"/>
      <c r="AV181" s="579"/>
      <c r="AW181" s="580"/>
      <c r="AX181" s="580"/>
      <c r="AY181" s="580"/>
      <c r="AZ181" s="270"/>
      <c r="BA181" s="270"/>
      <c r="BB181" s="270"/>
      <c r="BC181" s="270"/>
      <c r="BD181" s="270"/>
      <c r="BE181" s="157"/>
      <c r="BF181" s="157"/>
      <c r="BG181" s="157"/>
      <c r="BH181" s="157"/>
      <c r="BI181" s="157"/>
      <c r="BJ181" s="157"/>
      <c r="BK181" s="157"/>
      <c r="BL181" s="157"/>
      <c r="BM181" s="157"/>
      <c r="BN181" s="157"/>
      <c r="BO181" s="157"/>
      <c r="BP181" s="157"/>
      <c r="BQ181" s="157"/>
      <c r="BR181" s="157"/>
      <c r="BS181" s="157"/>
      <c r="BT181" s="157"/>
      <c r="BU181" s="157"/>
      <c r="BV181" s="157"/>
      <c r="BW181" s="157"/>
      <c r="BX181" s="157"/>
      <c r="BY181" s="157"/>
      <c r="BZ181" s="157"/>
      <c r="CA181" s="157"/>
      <c r="CB181" s="157"/>
      <c r="CC181" s="157"/>
      <c r="CD181" s="157"/>
      <c r="CE181" s="157"/>
      <c r="CF181" s="157"/>
    </row>
    <row r="182" spans="1:84" s="21" customFormat="1" ht="19.5" customHeight="1">
      <c r="A182" s="157"/>
      <c r="B182" s="15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66"/>
      <c r="AB182" s="157"/>
      <c r="AC182" s="157"/>
      <c r="AD182" s="157"/>
      <c r="AE182" s="157"/>
      <c r="AF182" s="157"/>
      <c r="AG182" s="203" t="s">
        <v>575</v>
      </c>
      <c r="AH182" s="157"/>
      <c r="AI182" s="166"/>
      <c r="AJ182" s="228"/>
      <c r="AK182" s="228"/>
      <c r="AL182" s="228"/>
      <c r="AM182" s="228"/>
      <c r="AN182" s="228"/>
      <c r="AO182" s="228"/>
      <c r="AP182" s="228"/>
      <c r="AQ182" s="228"/>
      <c r="AR182" s="228"/>
      <c r="AS182" s="228"/>
      <c r="AT182" s="228"/>
      <c r="AU182" s="228"/>
      <c r="AV182" s="580"/>
      <c r="AW182" s="580"/>
      <c r="AX182" s="580"/>
      <c r="AY182" s="580"/>
      <c r="AZ182" s="250"/>
      <c r="BA182" s="250"/>
      <c r="BB182" s="238"/>
      <c r="BC182" s="159"/>
      <c r="BD182" s="159"/>
      <c r="BE182" s="157"/>
      <c r="BF182" s="157"/>
      <c r="BG182" s="157"/>
      <c r="BH182" s="157"/>
      <c r="BI182" s="157"/>
      <c r="BJ182" s="157"/>
      <c r="BK182" s="157"/>
      <c r="BL182" s="157"/>
      <c r="BM182" s="157"/>
      <c r="BN182" s="157"/>
      <c r="BO182" s="157"/>
      <c r="BP182" s="157"/>
      <c r="BQ182" s="157"/>
      <c r="BR182" s="157"/>
      <c r="BS182" s="157"/>
      <c r="BT182" s="157"/>
      <c r="BU182" s="157"/>
      <c r="BV182" s="157"/>
      <c r="BW182" s="157"/>
      <c r="BX182" s="157"/>
      <c r="BY182" s="157"/>
      <c r="BZ182" s="157"/>
      <c r="CA182" s="157"/>
      <c r="CB182" s="157"/>
      <c r="CC182" s="157"/>
      <c r="CD182" s="157"/>
      <c r="CE182" s="157"/>
      <c r="CF182" s="157"/>
    </row>
    <row r="183" spans="1:84" s="21" customFormat="1">
      <c r="A183" s="157"/>
      <c r="B183" s="15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229"/>
      <c r="AB183" s="229"/>
      <c r="AC183" s="229"/>
      <c r="AD183" s="229"/>
      <c r="AE183" s="229"/>
      <c r="AF183" s="229"/>
      <c r="AG183" s="229"/>
      <c r="AH183" s="229"/>
      <c r="AI183" s="229"/>
      <c r="AJ183" s="228"/>
      <c r="AK183" s="157"/>
      <c r="AL183" s="157"/>
      <c r="AM183" s="157"/>
      <c r="AN183" s="157"/>
      <c r="AO183" s="157"/>
      <c r="AP183" s="157"/>
      <c r="AQ183" s="157"/>
      <c r="AR183" s="157"/>
      <c r="AS183" s="157"/>
      <c r="AT183" s="157"/>
      <c r="AU183" s="157"/>
      <c r="AV183" s="157"/>
      <c r="AW183" s="157"/>
      <c r="AX183" s="157"/>
      <c r="AY183" s="157"/>
      <c r="AZ183" s="157"/>
      <c r="BA183" s="157"/>
      <c r="BB183" s="157"/>
      <c r="BC183" s="157"/>
      <c r="BD183" s="157"/>
      <c r="BE183" s="157"/>
      <c r="BF183" s="157"/>
      <c r="BG183" s="157"/>
      <c r="BH183" s="157"/>
      <c r="BI183" s="157"/>
      <c r="BJ183" s="157"/>
      <c r="BK183" s="157"/>
      <c r="BL183" s="157"/>
      <c r="BM183" s="157"/>
      <c r="BN183" s="157"/>
      <c r="BO183" s="157"/>
      <c r="BP183" s="157"/>
      <c r="BQ183" s="157"/>
      <c r="BR183" s="157"/>
      <c r="BS183" s="157"/>
      <c r="BT183" s="157"/>
      <c r="BU183" s="157"/>
      <c r="BV183" s="157"/>
      <c r="BW183" s="157"/>
      <c r="BX183" s="157"/>
      <c r="BY183" s="157"/>
      <c r="BZ183" s="157"/>
      <c r="CA183" s="157"/>
      <c r="CB183" s="157"/>
      <c r="CC183" s="157"/>
      <c r="CD183" s="157"/>
      <c r="CE183" s="157"/>
      <c r="CF183" s="157"/>
    </row>
    <row r="184" spans="1:84" s="21" customFormat="1">
      <c r="A184" s="157"/>
      <c r="B184" s="15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57"/>
      <c r="AF184" s="157"/>
      <c r="AG184" s="157"/>
      <c r="AH184" s="157"/>
      <c r="AI184" s="157"/>
      <c r="AJ184" s="157"/>
      <c r="AK184" s="157"/>
      <c r="AL184" s="157"/>
      <c r="AM184" s="157"/>
      <c r="AN184" s="157"/>
      <c r="AO184" s="157"/>
      <c r="AP184" s="157"/>
      <c r="AQ184" s="157"/>
      <c r="AR184" s="157"/>
      <c r="AS184" s="157"/>
      <c r="AT184" s="157"/>
      <c r="AU184" s="157"/>
      <c r="AV184" s="157"/>
      <c r="AW184" s="157"/>
      <c r="AX184" s="157"/>
      <c r="AY184" s="157"/>
      <c r="AZ184" s="157"/>
      <c r="BA184" s="157"/>
      <c r="BB184" s="157"/>
      <c r="BC184" s="157"/>
      <c r="BD184" s="157"/>
      <c r="BE184" s="157"/>
      <c r="BF184" s="157"/>
      <c r="BG184" s="157"/>
      <c r="BH184" s="157"/>
      <c r="BI184" s="157"/>
      <c r="BJ184" s="157"/>
      <c r="BK184" s="157"/>
      <c r="BL184" s="157"/>
      <c r="BM184" s="157"/>
      <c r="BN184" s="157"/>
      <c r="BO184" s="157"/>
      <c r="BP184" s="157"/>
      <c r="BQ184" s="157"/>
      <c r="BR184" s="157"/>
      <c r="BS184" s="157"/>
      <c r="BT184" s="157"/>
      <c r="BU184" s="157"/>
      <c r="BV184" s="157"/>
      <c r="BW184" s="157"/>
      <c r="BX184" s="157"/>
      <c r="BY184" s="157"/>
      <c r="BZ184" s="157"/>
      <c r="CA184" s="157"/>
      <c r="CB184" s="157"/>
      <c r="CC184" s="157"/>
      <c r="CD184" s="157"/>
      <c r="CE184" s="157"/>
      <c r="CF184" s="157"/>
    </row>
    <row r="185" spans="1:84" s="21" customFormat="1">
      <c r="A185" s="157"/>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7"/>
      <c r="AN185" s="157"/>
      <c r="AO185" s="157"/>
      <c r="AP185" s="157"/>
      <c r="AQ185" s="157"/>
      <c r="AR185" s="157"/>
      <c r="AS185" s="157"/>
      <c r="AT185" s="157"/>
      <c r="AU185" s="157"/>
      <c r="AV185" s="157"/>
      <c r="AW185" s="157"/>
      <c r="AX185" s="157"/>
      <c r="AY185" s="157"/>
      <c r="AZ185" s="157"/>
      <c r="BA185" s="157"/>
      <c r="BB185" s="157"/>
      <c r="BC185" s="157"/>
      <c r="BD185" s="157"/>
      <c r="BE185" s="157"/>
      <c r="BF185" s="157"/>
      <c r="BG185" s="157"/>
      <c r="BH185" s="157"/>
      <c r="BI185" s="157"/>
      <c r="BJ185" s="157"/>
      <c r="BK185" s="157"/>
      <c r="BL185" s="157"/>
      <c r="BM185" s="157"/>
      <c r="BN185" s="157"/>
      <c r="BO185" s="157"/>
      <c r="BP185" s="157"/>
      <c r="BQ185" s="157"/>
      <c r="BR185" s="157"/>
      <c r="BS185" s="157"/>
      <c r="BT185" s="157"/>
      <c r="BU185" s="157"/>
      <c r="BV185" s="157"/>
      <c r="BW185" s="157"/>
      <c r="BX185" s="157"/>
      <c r="BY185" s="157"/>
      <c r="BZ185" s="157"/>
      <c r="CA185" s="157"/>
      <c r="CB185" s="157"/>
      <c r="CC185" s="157"/>
      <c r="CD185" s="157"/>
      <c r="CE185" s="157"/>
      <c r="CF185" s="157"/>
    </row>
    <row r="186" spans="1:84" s="21" customFormat="1">
      <c r="A186" s="157"/>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7"/>
      <c r="AN186" s="157"/>
      <c r="AO186" s="157"/>
      <c r="AP186" s="157"/>
      <c r="AQ186" s="157"/>
      <c r="AR186" s="157"/>
      <c r="AS186" s="157"/>
      <c r="AT186" s="157"/>
      <c r="AU186" s="157"/>
      <c r="AV186" s="157"/>
      <c r="AW186" s="157"/>
      <c r="AX186" s="157"/>
      <c r="AY186" s="157"/>
      <c r="AZ186" s="157"/>
      <c r="BA186" s="157"/>
      <c r="BB186" s="157"/>
      <c r="BC186" s="157"/>
      <c r="BD186" s="157"/>
      <c r="BE186" s="157"/>
      <c r="BF186" s="157"/>
      <c r="BG186" s="157"/>
      <c r="BH186" s="157"/>
      <c r="BI186" s="157"/>
      <c r="BJ186" s="157"/>
      <c r="BK186" s="157"/>
      <c r="BL186" s="157"/>
      <c r="BM186" s="157"/>
      <c r="BN186" s="157"/>
      <c r="BO186" s="157"/>
      <c r="BP186" s="157"/>
      <c r="BQ186" s="157"/>
      <c r="BR186" s="157"/>
      <c r="BS186" s="157"/>
      <c r="BT186" s="157"/>
      <c r="BU186" s="157"/>
      <c r="BV186" s="157"/>
      <c r="BW186" s="157"/>
      <c r="BX186" s="157"/>
      <c r="BY186" s="157"/>
      <c r="BZ186" s="157"/>
      <c r="CA186" s="157"/>
      <c r="CB186" s="157"/>
      <c r="CC186" s="157"/>
      <c r="CD186" s="157"/>
      <c r="CE186" s="157"/>
      <c r="CF186" s="157"/>
    </row>
    <row r="187" spans="1:84" s="21" customFormat="1">
      <c r="A187" s="157"/>
      <c r="B187" s="15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57"/>
      <c r="AF187" s="157"/>
      <c r="AG187" s="157"/>
      <c r="AH187" s="157"/>
      <c r="AI187" s="157"/>
      <c r="AJ187" s="157"/>
      <c r="AK187" s="157"/>
      <c r="AL187" s="157"/>
      <c r="AM187" s="157"/>
      <c r="AN187" s="157"/>
      <c r="AO187" s="157"/>
      <c r="AP187" s="157"/>
      <c r="AQ187" s="157"/>
      <c r="AR187" s="157"/>
      <c r="AS187" s="157"/>
      <c r="AT187" s="157"/>
      <c r="AU187" s="157"/>
      <c r="AV187" s="157"/>
      <c r="AW187" s="157"/>
      <c r="AX187" s="157"/>
      <c r="AY187" s="157"/>
      <c r="AZ187" s="157"/>
      <c r="BA187" s="157"/>
      <c r="BB187" s="157"/>
      <c r="BC187" s="157"/>
      <c r="BD187" s="157"/>
      <c r="BE187" s="157"/>
      <c r="BF187" s="157"/>
      <c r="BG187" s="157"/>
      <c r="BH187" s="157"/>
      <c r="BI187" s="157"/>
      <c r="BJ187" s="157"/>
      <c r="BK187" s="157"/>
      <c r="BL187" s="157"/>
      <c r="BM187" s="157"/>
      <c r="BN187" s="157"/>
      <c r="BO187" s="157"/>
      <c r="BP187" s="157"/>
      <c r="BQ187" s="157"/>
      <c r="BR187" s="157"/>
      <c r="BS187" s="157"/>
      <c r="BT187" s="157"/>
      <c r="BU187" s="157"/>
      <c r="BV187" s="157"/>
      <c r="BW187" s="157"/>
      <c r="BX187" s="157"/>
      <c r="BY187" s="157"/>
      <c r="BZ187" s="157"/>
      <c r="CA187" s="157"/>
      <c r="CB187" s="157"/>
      <c r="CC187" s="157"/>
      <c r="CD187" s="157"/>
      <c r="CE187" s="157"/>
      <c r="CF187" s="157"/>
    </row>
    <row r="188" spans="1:84" s="21" customFormat="1">
      <c r="A188" s="157"/>
      <c r="B188" s="15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57"/>
      <c r="AF188" s="157"/>
      <c r="AG188" s="157"/>
      <c r="AH188" s="157"/>
      <c r="AI188" s="157"/>
      <c r="AJ188" s="157"/>
      <c r="AK188" s="157"/>
      <c r="AL188" s="157"/>
      <c r="AM188" s="157"/>
      <c r="AN188" s="157"/>
      <c r="AO188" s="157"/>
      <c r="AP188" s="157"/>
      <c r="AQ188" s="157"/>
      <c r="AR188" s="157"/>
      <c r="AS188" s="157"/>
      <c r="AT188" s="157"/>
      <c r="AU188" s="157"/>
      <c r="AV188" s="157"/>
      <c r="AW188" s="157"/>
      <c r="AX188" s="157"/>
      <c r="AY188" s="157"/>
      <c r="AZ188" s="157"/>
      <c r="BA188" s="157"/>
      <c r="BB188" s="157"/>
      <c r="BC188" s="157"/>
      <c r="BD188" s="157"/>
      <c r="BE188" s="157"/>
      <c r="BF188" s="157"/>
      <c r="BG188" s="157"/>
      <c r="BH188" s="157"/>
      <c r="BI188" s="157"/>
      <c r="BJ188" s="157"/>
      <c r="BK188" s="157"/>
      <c r="BL188" s="157"/>
      <c r="BM188" s="157"/>
      <c r="BN188" s="157"/>
      <c r="BO188" s="157"/>
      <c r="BP188" s="157"/>
      <c r="BQ188" s="157"/>
      <c r="BR188" s="157"/>
      <c r="BS188" s="157"/>
      <c r="BT188" s="157"/>
      <c r="BU188" s="157"/>
      <c r="BV188" s="157"/>
      <c r="BW188" s="157"/>
      <c r="BX188" s="157"/>
      <c r="BY188" s="157"/>
      <c r="BZ188" s="157"/>
      <c r="CA188" s="157"/>
      <c r="CB188" s="157"/>
      <c r="CC188" s="157"/>
      <c r="CD188" s="157"/>
      <c r="CE188" s="157"/>
      <c r="CF188" s="157"/>
    </row>
    <row r="189" spans="1:84" s="21" customFormat="1">
      <c r="A189" s="157"/>
      <c r="B189" s="15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157"/>
      <c r="AM189" s="157"/>
      <c r="AN189" s="157"/>
      <c r="AO189" s="157"/>
      <c r="AP189" s="157"/>
      <c r="AQ189" s="157"/>
      <c r="AR189" s="157"/>
      <c r="AS189" s="157"/>
      <c r="AT189" s="157"/>
      <c r="AU189" s="157"/>
      <c r="AV189" s="157"/>
      <c r="AW189" s="157"/>
      <c r="AX189" s="157"/>
      <c r="AY189" s="157"/>
      <c r="AZ189" s="157"/>
      <c r="BA189" s="157"/>
      <c r="BB189" s="157"/>
      <c r="BC189" s="157"/>
      <c r="BD189" s="157"/>
      <c r="BE189" s="157"/>
      <c r="BF189" s="157"/>
      <c r="BG189" s="157"/>
      <c r="BH189" s="157"/>
      <c r="BI189" s="157"/>
      <c r="BJ189" s="157"/>
      <c r="BK189" s="157"/>
      <c r="BL189" s="157"/>
      <c r="BM189" s="157"/>
      <c r="BN189" s="157"/>
      <c r="BO189" s="157"/>
      <c r="BP189" s="157"/>
      <c r="BQ189" s="157"/>
      <c r="BR189" s="157"/>
      <c r="BS189" s="157"/>
      <c r="BT189" s="157"/>
      <c r="BU189" s="157"/>
      <c r="BV189" s="157"/>
      <c r="BW189" s="157"/>
      <c r="BX189" s="157"/>
      <c r="BY189" s="157"/>
      <c r="BZ189" s="157"/>
      <c r="CA189" s="157"/>
      <c r="CB189" s="157"/>
      <c r="CC189" s="157"/>
      <c r="CD189" s="157"/>
      <c r="CE189" s="157"/>
      <c r="CF189" s="157"/>
    </row>
    <row r="190" spans="1:84" s="21" customFormat="1">
      <c r="A190" s="157"/>
      <c r="B190" s="15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c r="BG190" s="157"/>
      <c r="BH190" s="157"/>
      <c r="BI190" s="157"/>
      <c r="BJ190" s="157"/>
      <c r="BK190" s="157"/>
      <c r="BL190" s="157"/>
      <c r="BM190" s="157"/>
      <c r="BN190" s="157"/>
      <c r="BO190" s="157"/>
      <c r="BP190" s="157"/>
      <c r="BQ190" s="157"/>
      <c r="BR190" s="157"/>
      <c r="BS190" s="157"/>
      <c r="BT190" s="157"/>
      <c r="BU190" s="157"/>
      <c r="BV190" s="157"/>
      <c r="BW190" s="157"/>
      <c r="BX190" s="157"/>
      <c r="BY190" s="157"/>
      <c r="BZ190" s="157"/>
      <c r="CA190" s="157"/>
      <c r="CB190" s="157"/>
      <c r="CC190" s="157"/>
      <c r="CD190" s="157"/>
      <c r="CE190" s="157"/>
      <c r="CF190" s="157"/>
    </row>
    <row r="191" spans="1:84" s="21" customFormat="1">
      <c r="A191" s="157"/>
      <c r="B191" s="15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57"/>
      <c r="AF191" s="157"/>
      <c r="AG191" s="157"/>
      <c r="AH191" s="157"/>
      <c r="AI191" s="157"/>
      <c r="AJ191" s="157"/>
      <c r="AK191" s="157"/>
      <c r="AL191" s="157"/>
      <c r="AM191" s="157"/>
      <c r="AN191" s="157"/>
      <c r="AO191" s="157"/>
      <c r="AP191" s="157"/>
      <c r="AQ191" s="157"/>
      <c r="AR191" s="157"/>
      <c r="AS191" s="157"/>
      <c r="AT191" s="157"/>
      <c r="AU191" s="157"/>
      <c r="AV191" s="157"/>
      <c r="AW191" s="157"/>
      <c r="AX191" s="157"/>
      <c r="AY191" s="157"/>
      <c r="AZ191" s="157"/>
      <c r="BA191" s="157"/>
      <c r="BB191" s="157"/>
      <c r="BC191" s="157"/>
      <c r="BD191" s="157"/>
      <c r="BE191" s="157"/>
      <c r="BF191" s="157"/>
      <c r="BG191" s="157"/>
      <c r="BH191" s="157"/>
      <c r="BI191" s="157"/>
      <c r="BJ191" s="157"/>
      <c r="BK191" s="157"/>
      <c r="BL191" s="157"/>
      <c r="BM191" s="157"/>
      <c r="BN191" s="157"/>
      <c r="BO191" s="157"/>
      <c r="BP191" s="157"/>
      <c r="BQ191" s="157"/>
      <c r="BR191" s="157"/>
      <c r="BS191" s="157"/>
      <c r="BT191" s="157"/>
      <c r="BU191" s="157"/>
      <c r="BV191" s="157"/>
      <c r="BW191" s="157"/>
      <c r="BX191" s="157"/>
      <c r="BY191" s="157"/>
      <c r="BZ191" s="157"/>
      <c r="CA191" s="157"/>
      <c r="CB191" s="157"/>
      <c r="CC191" s="157"/>
      <c r="CD191" s="157"/>
      <c r="CE191" s="157"/>
      <c r="CF191" s="157"/>
    </row>
    <row r="192" spans="1:84" s="21" customFormat="1">
      <c r="A192" s="157"/>
      <c r="B192" s="15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57"/>
      <c r="AF192" s="157"/>
      <c r="AG192" s="157"/>
      <c r="AH192" s="157"/>
      <c r="AI192" s="157"/>
      <c r="AJ192" s="157"/>
      <c r="AK192" s="157"/>
      <c r="AL192" s="157"/>
      <c r="AM192" s="157"/>
      <c r="AN192" s="157"/>
      <c r="AO192" s="157"/>
      <c r="AP192" s="157"/>
      <c r="AQ192" s="157"/>
      <c r="AR192" s="157"/>
      <c r="AS192" s="157"/>
      <c r="AT192" s="157"/>
      <c r="AU192" s="157"/>
      <c r="AV192" s="157"/>
      <c r="AW192" s="157"/>
      <c r="AX192" s="157"/>
      <c r="AY192" s="157"/>
      <c r="AZ192" s="157"/>
      <c r="BA192" s="157"/>
      <c r="BB192" s="157"/>
      <c r="BC192" s="157"/>
      <c r="BD192" s="157"/>
      <c r="BE192" s="157"/>
      <c r="BF192" s="157"/>
      <c r="BG192" s="157"/>
      <c r="BH192" s="157"/>
      <c r="BI192" s="157"/>
      <c r="BJ192" s="157"/>
      <c r="BK192" s="157"/>
      <c r="BL192" s="157"/>
      <c r="BM192" s="157"/>
      <c r="BN192" s="157"/>
      <c r="BO192" s="157"/>
      <c r="BP192" s="157"/>
      <c r="BQ192" s="157"/>
      <c r="BR192" s="157"/>
      <c r="BS192" s="157"/>
      <c r="BT192" s="157"/>
      <c r="BU192" s="157"/>
      <c r="BV192" s="157"/>
      <c r="BW192" s="157"/>
      <c r="BX192" s="157"/>
      <c r="BY192" s="157"/>
      <c r="BZ192" s="157"/>
      <c r="CA192" s="157"/>
      <c r="CB192" s="157"/>
      <c r="CC192" s="157"/>
      <c r="CD192" s="157"/>
      <c r="CE192" s="157"/>
      <c r="CF192" s="157"/>
    </row>
    <row r="193" spans="1:84" s="21" customFormat="1">
      <c r="A193" s="157"/>
      <c r="B193" s="15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57"/>
      <c r="AG193" s="157"/>
      <c r="AH193" s="157"/>
      <c r="AI193" s="157"/>
      <c r="AJ193" s="157"/>
      <c r="AK193" s="157"/>
      <c r="AL193" s="157"/>
      <c r="AM193" s="157"/>
      <c r="AN193" s="157"/>
      <c r="AO193" s="157"/>
      <c r="AP193" s="157"/>
      <c r="AQ193" s="157"/>
      <c r="AR193" s="157"/>
      <c r="AS193" s="157"/>
      <c r="AT193" s="157"/>
      <c r="AU193" s="157"/>
      <c r="AV193" s="157"/>
      <c r="AW193" s="157"/>
      <c r="AX193" s="157"/>
      <c r="AY193" s="157"/>
      <c r="AZ193" s="157"/>
      <c r="BA193" s="157"/>
      <c r="BB193" s="157"/>
      <c r="BC193" s="157"/>
      <c r="BD193" s="157"/>
      <c r="BE193" s="157"/>
      <c r="BF193" s="157"/>
      <c r="BG193" s="157"/>
      <c r="BH193" s="157"/>
      <c r="BI193" s="157"/>
      <c r="BJ193" s="157"/>
      <c r="BK193" s="157"/>
      <c r="BL193" s="157"/>
      <c r="BM193" s="157"/>
      <c r="BN193" s="157"/>
      <c r="BO193" s="157"/>
      <c r="BP193" s="157"/>
      <c r="BQ193" s="157"/>
      <c r="BR193" s="157"/>
      <c r="BS193" s="157"/>
      <c r="BT193" s="157"/>
      <c r="BU193" s="157"/>
      <c r="BV193" s="157"/>
      <c r="BW193" s="157"/>
      <c r="BX193" s="157"/>
      <c r="BY193" s="157"/>
      <c r="BZ193" s="157"/>
      <c r="CA193" s="157"/>
      <c r="CB193" s="157"/>
      <c r="CC193" s="157"/>
      <c r="CD193" s="157"/>
      <c r="CE193" s="157"/>
      <c r="CF193" s="157"/>
    </row>
  </sheetData>
  <mergeCells count="398">
    <mergeCell ref="AB181:AF181"/>
    <mergeCell ref="AV181:AY182"/>
    <mergeCell ref="BB175:BD177"/>
    <mergeCell ref="AB176:AC176"/>
    <mergeCell ref="AB177:AC177"/>
    <mergeCell ref="AB178:AC178"/>
    <mergeCell ref="AV178:AX180"/>
    <mergeCell ref="AY178:BA180"/>
    <mergeCell ref="BB178:BD178"/>
    <mergeCell ref="BB179:BD180"/>
    <mergeCell ref="AV165:AY166"/>
    <mergeCell ref="AB173:AF173"/>
    <mergeCell ref="AV173:AY174"/>
    <mergeCell ref="AA175:AA180"/>
    <mergeCell ref="AN175:AN180"/>
    <mergeCell ref="AO175:AP180"/>
    <mergeCell ref="AR175:AR180"/>
    <mergeCell ref="AS175:AT180"/>
    <mergeCell ref="AV175:AX177"/>
    <mergeCell ref="AY175:BA177"/>
    <mergeCell ref="AA167:AA172"/>
    <mergeCell ref="AN167:AN172"/>
    <mergeCell ref="AO167:AP172"/>
    <mergeCell ref="AR167:AR172"/>
    <mergeCell ref="AS167:AT172"/>
    <mergeCell ref="AV167:AX169"/>
    <mergeCell ref="AY167:BA169"/>
    <mergeCell ref="BB159:BD161"/>
    <mergeCell ref="AB160:AC160"/>
    <mergeCell ref="AB161:AC161"/>
    <mergeCell ref="AB162:AC162"/>
    <mergeCell ref="AV162:AX164"/>
    <mergeCell ref="AY162:BA164"/>
    <mergeCell ref="BB162:BD162"/>
    <mergeCell ref="BB163:BD164"/>
    <mergeCell ref="BB167:BD169"/>
    <mergeCell ref="AB168:AC168"/>
    <mergeCell ref="AB169:AC169"/>
    <mergeCell ref="AB170:AC170"/>
    <mergeCell ref="AV170:AX172"/>
    <mergeCell ref="AY170:BA172"/>
    <mergeCell ref="BB170:BD170"/>
    <mergeCell ref="BB171:BD172"/>
    <mergeCell ref="AB165:AF165"/>
    <mergeCell ref="AV149:AY150"/>
    <mergeCell ref="AB157:AF157"/>
    <mergeCell ref="AV157:AY158"/>
    <mergeCell ref="AA159:AA164"/>
    <mergeCell ref="AN159:AN164"/>
    <mergeCell ref="AO159:AP164"/>
    <mergeCell ref="AR159:AR164"/>
    <mergeCell ref="AS159:AT164"/>
    <mergeCell ref="AV159:AX161"/>
    <mergeCell ref="AY159:BA161"/>
    <mergeCell ref="AA151:AA156"/>
    <mergeCell ref="AN151:AN156"/>
    <mergeCell ref="AO151:AP156"/>
    <mergeCell ref="AR151:AR156"/>
    <mergeCell ref="AS151:AT156"/>
    <mergeCell ref="AV151:AX153"/>
    <mergeCell ref="AY151:BA153"/>
    <mergeCell ref="BB143:BD145"/>
    <mergeCell ref="AB144:AC144"/>
    <mergeCell ref="AB145:AC145"/>
    <mergeCell ref="AB146:AC146"/>
    <mergeCell ref="AV146:AX148"/>
    <mergeCell ref="AY146:BA148"/>
    <mergeCell ref="BB146:BD146"/>
    <mergeCell ref="BB147:BD148"/>
    <mergeCell ref="BB151:BD153"/>
    <mergeCell ref="AB152:AC152"/>
    <mergeCell ref="AB153:AC153"/>
    <mergeCell ref="AB154:AC154"/>
    <mergeCell ref="AV154:AX156"/>
    <mergeCell ref="AY154:BA156"/>
    <mergeCell ref="BB154:BD154"/>
    <mergeCell ref="BB155:BD156"/>
    <mergeCell ref="AB149:AF149"/>
    <mergeCell ref="BB138:BD138"/>
    <mergeCell ref="BB139:BD140"/>
    <mergeCell ref="AB133:AF133"/>
    <mergeCell ref="AV133:AY134"/>
    <mergeCell ref="AB141:AF141"/>
    <mergeCell ref="AV141:AY142"/>
    <mergeCell ref="AA143:AA148"/>
    <mergeCell ref="AN143:AN148"/>
    <mergeCell ref="AO143:AP148"/>
    <mergeCell ref="AR143:AR148"/>
    <mergeCell ref="AS143:AT148"/>
    <mergeCell ref="AV143:AX145"/>
    <mergeCell ref="AY143:BA145"/>
    <mergeCell ref="BB127:BD129"/>
    <mergeCell ref="AB128:AC128"/>
    <mergeCell ref="AB129:AC129"/>
    <mergeCell ref="AB130:AC130"/>
    <mergeCell ref="AV130:AX132"/>
    <mergeCell ref="AY130:BA132"/>
    <mergeCell ref="BB130:BD130"/>
    <mergeCell ref="BB131:BD132"/>
    <mergeCell ref="BB135:BD137"/>
    <mergeCell ref="AB136:AC136"/>
    <mergeCell ref="AB137:AC137"/>
    <mergeCell ref="AA127:AA132"/>
    <mergeCell ref="AN127:AN132"/>
    <mergeCell ref="AO127:AP132"/>
    <mergeCell ref="AR127:AR132"/>
    <mergeCell ref="AS127:AT132"/>
    <mergeCell ref="AV127:AX129"/>
    <mergeCell ref="AY127:BA129"/>
    <mergeCell ref="AA135:AA140"/>
    <mergeCell ref="AN135:AN140"/>
    <mergeCell ref="AO135:AP140"/>
    <mergeCell ref="AR135:AR140"/>
    <mergeCell ref="AS135:AT140"/>
    <mergeCell ref="AV135:AX137"/>
    <mergeCell ref="AY135:BA137"/>
    <mergeCell ref="AB138:AC138"/>
    <mergeCell ref="AV138:AX140"/>
    <mergeCell ref="AY138:BA140"/>
    <mergeCell ref="BB119:BD121"/>
    <mergeCell ref="AB120:AC120"/>
    <mergeCell ref="AB121:AC121"/>
    <mergeCell ref="AB122:AC122"/>
    <mergeCell ref="AV122:AX124"/>
    <mergeCell ref="AY122:BA124"/>
    <mergeCell ref="BB122:BD122"/>
    <mergeCell ref="BB123:BD124"/>
    <mergeCell ref="AB125:AF125"/>
    <mergeCell ref="AV125:AY126"/>
    <mergeCell ref="AA119:AA124"/>
    <mergeCell ref="AN119:AN124"/>
    <mergeCell ref="AO119:AP124"/>
    <mergeCell ref="AR119:AR124"/>
    <mergeCell ref="AS119:AT124"/>
    <mergeCell ref="AV119:AX121"/>
    <mergeCell ref="AB114:AC114"/>
    <mergeCell ref="AV114:AX116"/>
    <mergeCell ref="AY114:BA116"/>
    <mergeCell ref="AY119:BA121"/>
    <mergeCell ref="C111:E111"/>
    <mergeCell ref="AA111:AA116"/>
    <mergeCell ref="AN111:AN116"/>
    <mergeCell ref="AO111:AP116"/>
    <mergeCell ref="AR111:AR116"/>
    <mergeCell ref="AS111:AT116"/>
    <mergeCell ref="BB114:BD114"/>
    <mergeCell ref="BB115:BD116"/>
    <mergeCell ref="AB117:AF117"/>
    <mergeCell ref="AV117:AY118"/>
    <mergeCell ref="AV111:AX113"/>
    <mergeCell ref="AY111:BA113"/>
    <mergeCell ref="BB111:BD113"/>
    <mergeCell ref="C112:E112"/>
    <mergeCell ref="AB112:AC112"/>
    <mergeCell ref="AB113:AC113"/>
    <mergeCell ref="BB106:BD106"/>
    <mergeCell ref="C107:E107"/>
    <mergeCell ref="BB107:BD108"/>
    <mergeCell ref="C108:E108"/>
    <mergeCell ref="AR103:AR108"/>
    <mergeCell ref="AS103:AT108"/>
    <mergeCell ref="AV103:AX105"/>
    <mergeCell ref="AY103:BA105"/>
    <mergeCell ref="BB103:BD105"/>
    <mergeCell ref="C104:E104"/>
    <mergeCell ref="AB104:AC104"/>
    <mergeCell ref="C105:E105"/>
    <mergeCell ref="AB105:AC105"/>
    <mergeCell ref="C106:E106"/>
    <mergeCell ref="C92:Y94"/>
    <mergeCell ref="AB92:AF92"/>
    <mergeCell ref="AV92:AY93"/>
    <mergeCell ref="C97:S97"/>
    <mergeCell ref="C103:E103"/>
    <mergeCell ref="AA103:AA108"/>
    <mergeCell ref="AJ103:AJ109"/>
    <mergeCell ref="AK103:AL109"/>
    <mergeCell ref="AN103:AN108"/>
    <mergeCell ref="AO103:AP108"/>
    <mergeCell ref="AB106:AC106"/>
    <mergeCell ref="AV106:AX108"/>
    <mergeCell ref="AY106:BA108"/>
    <mergeCell ref="C109:E109"/>
    <mergeCell ref="AB109:AF109"/>
    <mergeCell ref="AV109:AY110"/>
    <mergeCell ref="C110:E110"/>
    <mergeCell ref="BB86:BD88"/>
    <mergeCell ref="AB87:AC87"/>
    <mergeCell ref="AB88:AC88"/>
    <mergeCell ref="C89:Y91"/>
    <mergeCell ref="AB89:AC89"/>
    <mergeCell ref="AV89:AX91"/>
    <mergeCell ref="AY89:BA91"/>
    <mergeCell ref="BB89:BD89"/>
    <mergeCell ref="BB90:BD91"/>
    <mergeCell ref="C83:Y88"/>
    <mergeCell ref="AB84:AF84"/>
    <mergeCell ref="AV84:AY85"/>
    <mergeCell ref="AA86:AA91"/>
    <mergeCell ref="AN86:AN91"/>
    <mergeCell ref="AO86:AP91"/>
    <mergeCell ref="AR86:AR91"/>
    <mergeCell ref="AS86:AT91"/>
    <mergeCell ref="AV86:AX88"/>
    <mergeCell ref="AY86:BA88"/>
    <mergeCell ref="BB78:BD80"/>
    <mergeCell ref="AB79:AC79"/>
    <mergeCell ref="AB80:AC80"/>
    <mergeCell ref="AB81:AC81"/>
    <mergeCell ref="AV81:AX83"/>
    <mergeCell ref="AY81:BA83"/>
    <mergeCell ref="BB81:BD81"/>
    <mergeCell ref="BB82:BD83"/>
    <mergeCell ref="AB76:AF76"/>
    <mergeCell ref="AV76:AY77"/>
    <mergeCell ref="C77:E77"/>
    <mergeCell ref="AA78:AA83"/>
    <mergeCell ref="AN78:AN83"/>
    <mergeCell ref="AO78:AP83"/>
    <mergeCell ref="AR78:AR83"/>
    <mergeCell ref="AS78:AT83"/>
    <mergeCell ref="AV78:AX80"/>
    <mergeCell ref="AY78:BA80"/>
    <mergeCell ref="AV73:AX75"/>
    <mergeCell ref="AY73:BA75"/>
    <mergeCell ref="BB73:BD73"/>
    <mergeCell ref="C74:E74"/>
    <mergeCell ref="BB74:BD75"/>
    <mergeCell ref="C75:E75"/>
    <mergeCell ref="AV70:AX72"/>
    <mergeCell ref="AY70:BA72"/>
    <mergeCell ref="BB70:BD72"/>
    <mergeCell ref="C71:E71"/>
    <mergeCell ref="AB71:AC71"/>
    <mergeCell ref="C72:E72"/>
    <mergeCell ref="AB72:AC72"/>
    <mergeCell ref="C70:E70"/>
    <mergeCell ref="AA70:AA75"/>
    <mergeCell ref="AN70:AN75"/>
    <mergeCell ref="AO70:AP75"/>
    <mergeCell ref="AR70:AR75"/>
    <mergeCell ref="AS70:AT75"/>
    <mergeCell ref="C73:E73"/>
    <mergeCell ref="AB73:AC73"/>
    <mergeCell ref="BB66:BD67"/>
    <mergeCell ref="C67:E67"/>
    <mergeCell ref="C68:E68"/>
    <mergeCell ref="AB68:AF68"/>
    <mergeCell ref="AV68:AY69"/>
    <mergeCell ref="C69:E69"/>
    <mergeCell ref="BB62:BD64"/>
    <mergeCell ref="AB63:AC63"/>
    <mergeCell ref="AB64:AC64"/>
    <mergeCell ref="AB65:AC65"/>
    <mergeCell ref="AV65:AX67"/>
    <mergeCell ref="AY65:BA67"/>
    <mergeCell ref="BB65:BD65"/>
    <mergeCell ref="AV60:AY61"/>
    <mergeCell ref="AA62:AA67"/>
    <mergeCell ref="AN62:AN67"/>
    <mergeCell ref="AO62:AP67"/>
    <mergeCell ref="AR62:AR67"/>
    <mergeCell ref="AS62:AT67"/>
    <mergeCell ref="AV62:AX64"/>
    <mergeCell ref="AY62:BA64"/>
    <mergeCell ref="C59:E60"/>
    <mergeCell ref="F59:J60"/>
    <mergeCell ref="K59:L60"/>
    <mergeCell ref="M59:M60"/>
    <mergeCell ref="N59:O60"/>
    <mergeCell ref="AB60:AF60"/>
    <mergeCell ref="AA54:AA59"/>
    <mergeCell ref="C66:E66"/>
    <mergeCell ref="AB57:AC57"/>
    <mergeCell ref="AV57:AX59"/>
    <mergeCell ref="AY57:BA59"/>
    <mergeCell ref="BB57:BD57"/>
    <mergeCell ref="BB58:BD59"/>
    <mergeCell ref="AB52:AF52"/>
    <mergeCell ref="AV52:AY53"/>
    <mergeCell ref="AN54:AN59"/>
    <mergeCell ref="AO54:AP59"/>
    <mergeCell ref="AR54:AR59"/>
    <mergeCell ref="AS54:AT59"/>
    <mergeCell ref="AV54:AX56"/>
    <mergeCell ref="AY54:BA56"/>
    <mergeCell ref="BB46:BD48"/>
    <mergeCell ref="AB47:AC47"/>
    <mergeCell ref="AB48:AC48"/>
    <mergeCell ref="AB49:AC49"/>
    <mergeCell ref="AV49:AX51"/>
    <mergeCell ref="AY49:BA51"/>
    <mergeCell ref="BB49:BD49"/>
    <mergeCell ref="BB50:BD51"/>
    <mergeCell ref="BB54:BD56"/>
    <mergeCell ref="AB55:AC55"/>
    <mergeCell ref="AB56:AC56"/>
    <mergeCell ref="AA46:AA51"/>
    <mergeCell ref="AN46:AN51"/>
    <mergeCell ref="AO46:AP51"/>
    <mergeCell ref="AR46:AR51"/>
    <mergeCell ref="AS46:AT51"/>
    <mergeCell ref="AV46:AX48"/>
    <mergeCell ref="AB41:AC41"/>
    <mergeCell ref="AV41:AX43"/>
    <mergeCell ref="AY41:BA43"/>
    <mergeCell ref="AY46:BA48"/>
    <mergeCell ref="BB41:BD41"/>
    <mergeCell ref="BB42:BD43"/>
    <mergeCell ref="AB44:AF44"/>
    <mergeCell ref="AV44:AY45"/>
    <mergeCell ref="AV38:AX40"/>
    <mergeCell ref="AY38:BA40"/>
    <mergeCell ref="BB38:BD40"/>
    <mergeCell ref="V39:W39"/>
    <mergeCell ref="AB39:AC39"/>
    <mergeCell ref="V40:W40"/>
    <mergeCell ref="AB40:AC40"/>
    <mergeCell ref="V36:W36"/>
    <mergeCell ref="AB36:AF36"/>
    <mergeCell ref="AV36:AY37"/>
    <mergeCell ref="V37:W37"/>
    <mergeCell ref="V38:W38"/>
    <mergeCell ref="AA38:AA43"/>
    <mergeCell ref="AN38:AN43"/>
    <mergeCell ref="AO38:AP43"/>
    <mergeCell ref="AR38:AR43"/>
    <mergeCell ref="AS38:AT43"/>
    <mergeCell ref="AV33:AX35"/>
    <mergeCell ref="AY33:BA35"/>
    <mergeCell ref="BB33:BD33"/>
    <mergeCell ref="V34:W34"/>
    <mergeCell ref="BB34:BD35"/>
    <mergeCell ref="V35:W35"/>
    <mergeCell ref="AV30:AX32"/>
    <mergeCell ref="AY30:BA32"/>
    <mergeCell ref="BB30:BD32"/>
    <mergeCell ref="V31:W31"/>
    <mergeCell ref="AB31:AC31"/>
    <mergeCell ref="V32:W32"/>
    <mergeCell ref="AB32:AC32"/>
    <mergeCell ref="V30:W30"/>
    <mergeCell ref="AA30:AA35"/>
    <mergeCell ref="AN30:AN35"/>
    <mergeCell ref="AO30:AP35"/>
    <mergeCell ref="AR30:AR35"/>
    <mergeCell ref="AS30:AT35"/>
    <mergeCell ref="V33:W33"/>
    <mergeCell ref="AB33:AC33"/>
    <mergeCell ref="V26:W26"/>
    <mergeCell ref="BB26:BD27"/>
    <mergeCell ref="V27:W27"/>
    <mergeCell ref="V28:W28"/>
    <mergeCell ref="AB28:AF28"/>
    <mergeCell ref="AV28:AY29"/>
    <mergeCell ref="V29:W29"/>
    <mergeCell ref="AY22:BA24"/>
    <mergeCell ref="BB22:BD24"/>
    <mergeCell ref="AB23:AC23"/>
    <mergeCell ref="AB24:AC24"/>
    <mergeCell ref="AB25:AC25"/>
    <mergeCell ref="AV25:AX27"/>
    <mergeCell ref="AY25:BA27"/>
    <mergeCell ref="BB25:BD25"/>
    <mergeCell ref="AA22:AA27"/>
    <mergeCell ref="AN22:AN27"/>
    <mergeCell ref="AO22:AP27"/>
    <mergeCell ref="AR22:AR27"/>
    <mergeCell ref="AS22:AT27"/>
    <mergeCell ref="AV22:AX24"/>
    <mergeCell ref="AY17:BA19"/>
    <mergeCell ref="BB17:BD17"/>
    <mergeCell ref="BB18:BD19"/>
    <mergeCell ref="T20:X20"/>
    <mergeCell ref="AB20:AF20"/>
    <mergeCell ref="AV20:AZ21"/>
    <mergeCell ref="AV14:AX16"/>
    <mergeCell ref="AY14:BA16"/>
    <mergeCell ref="BB14:BD16"/>
    <mergeCell ref="T15:U15"/>
    <mergeCell ref="AB15:AC15"/>
    <mergeCell ref="T16:U16"/>
    <mergeCell ref="AB16:AC16"/>
    <mergeCell ref="AJ14:AJ19"/>
    <mergeCell ref="AK14:AL19"/>
    <mergeCell ref="AN14:AN19"/>
    <mergeCell ref="AO14:AP19"/>
    <mergeCell ref="AR14:AR19"/>
    <mergeCell ref="AS14:AT19"/>
    <mergeCell ref="C3:S3"/>
    <mergeCell ref="H7:J7"/>
    <mergeCell ref="K7:T7"/>
    <mergeCell ref="H8:J8"/>
    <mergeCell ref="K8:T8"/>
    <mergeCell ref="AA14:AA19"/>
    <mergeCell ref="T17:U17"/>
    <mergeCell ref="AB17:AC17"/>
    <mergeCell ref="AV17:AX19"/>
  </mergeCells>
  <phoneticPr fontId="18"/>
  <conditionalFormatting sqref="BB20:BD20 BB17:BB18">
    <cfRule type="expression" dxfId="77" priority="78" stopIfTrue="1">
      <formula>$AY$17="その他"</formula>
    </cfRule>
  </conditionalFormatting>
  <conditionalFormatting sqref="BA20">
    <cfRule type="expression" dxfId="76" priority="77" stopIfTrue="1">
      <formula>$AY$17="その他"</formula>
    </cfRule>
  </conditionalFormatting>
  <conditionalFormatting sqref="BB25:BD25 BB26">
    <cfRule type="expression" dxfId="75" priority="76" stopIfTrue="1">
      <formula>$AY$25="その他"</formula>
    </cfRule>
  </conditionalFormatting>
  <conditionalFormatting sqref="BB28:BD28">
    <cfRule type="expression" dxfId="74" priority="75" stopIfTrue="1">
      <formula>$AY$17="その他"</formula>
    </cfRule>
  </conditionalFormatting>
  <conditionalFormatting sqref="BA28">
    <cfRule type="expression" dxfId="73" priority="74" stopIfTrue="1">
      <formula>$AY$17="その他"</formula>
    </cfRule>
  </conditionalFormatting>
  <conditionalFormatting sqref="AZ28">
    <cfRule type="expression" dxfId="72" priority="73" stopIfTrue="1">
      <formula>$AY$17="その他"</formula>
    </cfRule>
  </conditionalFormatting>
  <conditionalFormatting sqref="BB33:BD33 BB34">
    <cfRule type="expression" dxfId="71" priority="72" stopIfTrue="1">
      <formula>$AY$33="その他"</formula>
    </cfRule>
  </conditionalFormatting>
  <conditionalFormatting sqref="BB36:BD36">
    <cfRule type="expression" dxfId="70" priority="71" stopIfTrue="1">
      <formula>$AY$17="その他"</formula>
    </cfRule>
  </conditionalFormatting>
  <conditionalFormatting sqref="BA36">
    <cfRule type="expression" dxfId="69" priority="70" stopIfTrue="1">
      <formula>$AY$17="その他"</formula>
    </cfRule>
  </conditionalFormatting>
  <conditionalFormatting sqref="AZ36">
    <cfRule type="expression" dxfId="68" priority="69" stopIfTrue="1">
      <formula>$AY$17="その他"</formula>
    </cfRule>
  </conditionalFormatting>
  <conditionalFormatting sqref="BB41:BD41 BB42">
    <cfRule type="expression" dxfId="67" priority="68" stopIfTrue="1">
      <formula>$AY$41="その他"</formula>
    </cfRule>
  </conditionalFormatting>
  <conditionalFormatting sqref="BB44:BD44">
    <cfRule type="expression" dxfId="66" priority="67" stopIfTrue="1">
      <formula>$AY$17="その他"</formula>
    </cfRule>
  </conditionalFormatting>
  <conditionalFormatting sqref="BA44">
    <cfRule type="expression" dxfId="65" priority="66" stopIfTrue="1">
      <formula>$AY$17="その他"</formula>
    </cfRule>
  </conditionalFormatting>
  <conditionalFormatting sqref="AZ44">
    <cfRule type="expression" dxfId="64" priority="65" stopIfTrue="1">
      <formula>$AY$17="その他"</formula>
    </cfRule>
  </conditionalFormatting>
  <conditionalFormatting sqref="BB49:BD49 BB50">
    <cfRule type="expression" dxfId="63" priority="64" stopIfTrue="1">
      <formula>$AY$49="その他"</formula>
    </cfRule>
  </conditionalFormatting>
  <conditionalFormatting sqref="BB52:BD52">
    <cfRule type="expression" dxfId="62" priority="63" stopIfTrue="1">
      <formula>$AY$17="その他"</formula>
    </cfRule>
  </conditionalFormatting>
  <conditionalFormatting sqref="BA52">
    <cfRule type="expression" dxfId="61" priority="62" stopIfTrue="1">
      <formula>$AY$17="その他"</formula>
    </cfRule>
  </conditionalFormatting>
  <conditionalFormatting sqref="AZ52">
    <cfRule type="expression" dxfId="60" priority="61" stopIfTrue="1">
      <formula>$AY$17="その他"</formula>
    </cfRule>
  </conditionalFormatting>
  <conditionalFormatting sqref="BB57:BD57 BB58">
    <cfRule type="expression" dxfId="59" priority="60" stopIfTrue="1">
      <formula>$AY$57="その他"</formula>
    </cfRule>
  </conditionalFormatting>
  <conditionalFormatting sqref="BB60:BD60">
    <cfRule type="expression" dxfId="58" priority="59" stopIfTrue="1">
      <formula>$AY$17="その他"</formula>
    </cfRule>
  </conditionalFormatting>
  <conditionalFormatting sqref="BA60">
    <cfRule type="expression" dxfId="57" priority="58" stopIfTrue="1">
      <formula>$AY$17="その他"</formula>
    </cfRule>
  </conditionalFormatting>
  <conditionalFormatting sqref="AZ60">
    <cfRule type="expression" dxfId="56" priority="57" stopIfTrue="1">
      <formula>$AY$17="その他"</formula>
    </cfRule>
  </conditionalFormatting>
  <conditionalFormatting sqref="BB65:BD65 BB66">
    <cfRule type="expression" dxfId="55" priority="56" stopIfTrue="1">
      <formula>$AY$65="その他"</formula>
    </cfRule>
  </conditionalFormatting>
  <conditionalFormatting sqref="BB68:BD68">
    <cfRule type="expression" dxfId="54" priority="55" stopIfTrue="1">
      <formula>$AY$17="その他"</formula>
    </cfRule>
  </conditionalFormatting>
  <conditionalFormatting sqref="BA68">
    <cfRule type="expression" dxfId="53" priority="54" stopIfTrue="1">
      <formula>$AY$17="その他"</formula>
    </cfRule>
  </conditionalFormatting>
  <conditionalFormatting sqref="AZ68">
    <cfRule type="expression" dxfId="52" priority="53" stopIfTrue="1">
      <formula>$AY$17="その他"</formula>
    </cfRule>
  </conditionalFormatting>
  <conditionalFormatting sqref="BB73:BD73 BB74">
    <cfRule type="expression" dxfId="51" priority="52" stopIfTrue="1">
      <formula>$AY$73="その他"</formula>
    </cfRule>
  </conditionalFormatting>
  <conditionalFormatting sqref="BB76:BD76">
    <cfRule type="expression" dxfId="50" priority="51" stopIfTrue="1">
      <formula>$AY$17="その他"</formula>
    </cfRule>
  </conditionalFormatting>
  <conditionalFormatting sqref="BA76">
    <cfRule type="expression" dxfId="49" priority="50" stopIfTrue="1">
      <formula>$AY$17="その他"</formula>
    </cfRule>
  </conditionalFormatting>
  <conditionalFormatting sqref="AZ76">
    <cfRule type="expression" dxfId="48" priority="49" stopIfTrue="1">
      <formula>$AY$17="その他"</formula>
    </cfRule>
  </conditionalFormatting>
  <conditionalFormatting sqref="BB81:BD81 BB82">
    <cfRule type="expression" dxfId="47" priority="48" stopIfTrue="1">
      <formula>$AY$81="その他"</formula>
    </cfRule>
  </conditionalFormatting>
  <conditionalFormatting sqref="BB84:BD84">
    <cfRule type="expression" dxfId="46" priority="47" stopIfTrue="1">
      <formula>$AY$17="その他"</formula>
    </cfRule>
  </conditionalFormatting>
  <conditionalFormatting sqref="BA84">
    <cfRule type="expression" dxfId="45" priority="46" stopIfTrue="1">
      <formula>$AY$17="その他"</formula>
    </cfRule>
  </conditionalFormatting>
  <conditionalFormatting sqref="AZ84">
    <cfRule type="expression" dxfId="44" priority="45" stopIfTrue="1">
      <formula>$AY$17="その他"</formula>
    </cfRule>
  </conditionalFormatting>
  <conditionalFormatting sqref="BB89:BD89 BB90">
    <cfRule type="expression" dxfId="43" priority="44" stopIfTrue="1">
      <formula>$AY$89="その他"</formula>
    </cfRule>
  </conditionalFormatting>
  <conditionalFormatting sqref="BB92:BD92">
    <cfRule type="expression" dxfId="42" priority="43" stopIfTrue="1">
      <formula>$AY$17="その他"</formula>
    </cfRule>
  </conditionalFormatting>
  <conditionalFormatting sqref="BA92">
    <cfRule type="expression" dxfId="41" priority="42" stopIfTrue="1">
      <formula>$AY$17="その他"</formula>
    </cfRule>
  </conditionalFormatting>
  <conditionalFormatting sqref="AZ92">
    <cfRule type="expression" dxfId="40" priority="41" stopIfTrue="1">
      <formula>$AY$17="その他"</formula>
    </cfRule>
  </conditionalFormatting>
  <conditionalFormatting sqref="BB106:BD106 BB107">
    <cfRule type="expression" dxfId="39" priority="40" stopIfTrue="1">
      <formula>$AY$89="その他"</formula>
    </cfRule>
  </conditionalFormatting>
  <conditionalFormatting sqref="BB109:BD109">
    <cfRule type="expression" dxfId="38" priority="39" stopIfTrue="1">
      <formula>$AY$17="その他"</formula>
    </cfRule>
  </conditionalFormatting>
  <conditionalFormatting sqref="BA109">
    <cfRule type="expression" dxfId="37" priority="38" stopIfTrue="1">
      <formula>$AY$17="その他"</formula>
    </cfRule>
  </conditionalFormatting>
  <conditionalFormatting sqref="AZ109">
    <cfRule type="expression" dxfId="36" priority="37" stopIfTrue="1">
      <formula>$AY$17="その他"</formula>
    </cfRule>
  </conditionalFormatting>
  <conditionalFormatting sqref="BB114:BD114 BB115">
    <cfRule type="expression" dxfId="35" priority="36" stopIfTrue="1">
      <formula>$AY$89="その他"</formula>
    </cfRule>
  </conditionalFormatting>
  <conditionalFormatting sqref="BB117:BD117">
    <cfRule type="expression" dxfId="34" priority="35" stopIfTrue="1">
      <formula>$AY$17="その他"</formula>
    </cfRule>
  </conditionalFormatting>
  <conditionalFormatting sqref="BA117">
    <cfRule type="expression" dxfId="33" priority="34" stopIfTrue="1">
      <formula>$AY$17="その他"</formula>
    </cfRule>
  </conditionalFormatting>
  <conditionalFormatting sqref="AZ117">
    <cfRule type="expression" dxfId="32" priority="33" stopIfTrue="1">
      <formula>$AY$17="その他"</formula>
    </cfRule>
  </conditionalFormatting>
  <conditionalFormatting sqref="BB122:BD122 BB123">
    <cfRule type="expression" dxfId="31" priority="32" stopIfTrue="1">
      <formula>$AY$89="その他"</formula>
    </cfRule>
  </conditionalFormatting>
  <conditionalFormatting sqref="BB125:BD125">
    <cfRule type="expression" dxfId="30" priority="31" stopIfTrue="1">
      <formula>$AY$17="その他"</formula>
    </cfRule>
  </conditionalFormatting>
  <conditionalFormatting sqref="BA125">
    <cfRule type="expression" dxfId="29" priority="30" stopIfTrue="1">
      <formula>$AY$17="その他"</formula>
    </cfRule>
  </conditionalFormatting>
  <conditionalFormatting sqref="AZ125">
    <cfRule type="expression" dxfId="28" priority="29" stopIfTrue="1">
      <formula>$AY$17="その他"</formula>
    </cfRule>
  </conditionalFormatting>
  <conditionalFormatting sqref="BB130:BD130 BB131">
    <cfRule type="expression" dxfId="27" priority="28" stopIfTrue="1">
      <formula>$AY$89="その他"</formula>
    </cfRule>
  </conditionalFormatting>
  <conditionalFormatting sqref="BB133:BD133">
    <cfRule type="expression" dxfId="26" priority="27" stopIfTrue="1">
      <formula>$AY$17="その他"</formula>
    </cfRule>
  </conditionalFormatting>
  <conditionalFormatting sqref="BA133">
    <cfRule type="expression" dxfId="25" priority="26" stopIfTrue="1">
      <formula>$AY$17="その他"</formula>
    </cfRule>
  </conditionalFormatting>
  <conditionalFormatting sqref="AZ133">
    <cfRule type="expression" dxfId="24" priority="25" stopIfTrue="1">
      <formula>$AY$17="その他"</formula>
    </cfRule>
  </conditionalFormatting>
  <conditionalFormatting sqref="BB138:BD138 BB139">
    <cfRule type="expression" dxfId="23" priority="24" stopIfTrue="1">
      <formula>$AY$89="その他"</formula>
    </cfRule>
  </conditionalFormatting>
  <conditionalFormatting sqref="BB141:BD141">
    <cfRule type="expression" dxfId="22" priority="23" stopIfTrue="1">
      <formula>$AY$17="その他"</formula>
    </cfRule>
  </conditionalFormatting>
  <conditionalFormatting sqref="BA141">
    <cfRule type="expression" dxfId="21" priority="22" stopIfTrue="1">
      <formula>$AY$17="その他"</formula>
    </cfRule>
  </conditionalFormatting>
  <conditionalFormatting sqref="AZ141">
    <cfRule type="expression" dxfId="20" priority="21" stopIfTrue="1">
      <formula>$AY$17="その他"</formula>
    </cfRule>
  </conditionalFormatting>
  <conditionalFormatting sqref="BB146:BD146 BB147">
    <cfRule type="expression" dxfId="19" priority="20" stopIfTrue="1">
      <formula>$AY$89="その他"</formula>
    </cfRule>
  </conditionalFormatting>
  <conditionalFormatting sqref="BB149:BD149">
    <cfRule type="expression" dxfId="18" priority="19" stopIfTrue="1">
      <formula>$AY$17="その他"</formula>
    </cfRule>
  </conditionalFormatting>
  <conditionalFormatting sqref="BA149">
    <cfRule type="expression" dxfId="17" priority="18" stopIfTrue="1">
      <formula>$AY$17="その他"</formula>
    </cfRule>
  </conditionalFormatting>
  <conditionalFormatting sqref="AZ149">
    <cfRule type="expression" dxfId="16" priority="17" stopIfTrue="1">
      <formula>$AY$17="その他"</formula>
    </cfRule>
  </conditionalFormatting>
  <conditionalFormatting sqref="BB154:BD154 BB155">
    <cfRule type="expression" dxfId="15" priority="16" stopIfTrue="1">
      <formula>$AY$89="その他"</formula>
    </cfRule>
  </conditionalFormatting>
  <conditionalFormatting sqref="BB157:BD157">
    <cfRule type="expression" dxfId="14" priority="15" stopIfTrue="1">
      <formula>$AY$17="その他"</formula>
    </cfRule>
  </conditionalFormatting>
  <conditionalFormatting sqref="BA157">
    <cfRule type="expression" dxfId="13" priority="14" stopIfTrue="1">
      <formula>$AY$17="その他"</formula>
    </cfRule>
  </conditionalFormatting>
  <conditionalFormatting sqref="AZ157">
    <cfRule type="expression" dxfId="12" priority="13" stopIfTrue="1">
      <formula>$AY$17="その他"</formula>
    </cfRule>
  </conditionalFormatting>
  <conditionalFormatting sqref="BB162:BD162 BB163">
    <cfRule type="expression" dxfId="11" priority="12" stopIfTrue="1">
      <formula>$AY$89="その他"</formula>
    </cfRule>
  </conditionalFormatting>
  <conditionalFormatting sqref="BB165:BD165">
    <cfRule type="expression" dxfId="10" priority="11" stopIfTrue="1">
      <formula>$AY$17="その他"</formula>
    </cfRule>
  </conditionalFormatting>
  <conditionalFormatting sqref="BA165">
    <cfRule type="expression" dxfId="9" priority="10" stopIfTrue="1">
      <formula>$AY$17="その他"</formula>
    </cfRule>
  </conditionalFormatting>
  <conditionalFormatting sqref="AZ165">
    <cfRule type="expression" dxfId="8" priority="9" stopIfTrue="1">
      <formula>$AY$17="その他"</formula>
    </cfRule>
  </conditionalFormatting>
  <conditionalFormatting sqref="BB170:BD170 BB171">
    <cfRule type="expression" dxfId="7" priority="8" stopIfTrue="1">
      <formula>$AY$89="その他"</formula>
    </cfRule>
  </conditionalFormatting>
  <conditionalFormatting sqref="BB173:BD173">
    <cfRule type="expression" dxfId="6" priority="7" stopIfTrue="1">
      <formula>$AY$17="その他"</formula>
    </cfRule>
  </conditionalFormatting>
  <conditionalFormatting sqref="BA173">
    <cfRule type="expression" dxfId="5" priority="6" stopIfTrue="1">
      <formula>$AY$17="その他"</formula>
    </cfRule>
  </conditionalFormatting>
  <conditionalFormatting sqref="AZ173">
    <cfRule type="expression" dxfId="4" priority="5" stopIfTrue="1">
      <formula>$AY$17="その他"</formula>
    </cfRule>
  </conditionalFormatting>
  <conditionalFormatting sqref="BB178:BD178 BB179">
    <cfRule type="expression" dxfId="3" priority="4" stopIfTrue="1">
      <formula>$AY$89="その他"</formula>
    </cfRule>
  </conditionalFormatting>
  <conditionalFormatting sqref="BB181:BD181">
    <cfRule type="expression" dxfId="2" priority="3" stopIfTrue="1">
      <formula>$AY$17="その他"</formula>
    </cfRule>
  </conditionalFormatting>
  <conditionalFormatting sqref="BA181">
    <cfRule type="expression" dxfId="1" priority="2" stopIfTrue="1">
      <formula>$AY$17="その他"</formula>
    </cfRule>
  </conditionalFormatting>
  <conditionalFormatting sqref="AZ181">
    <cfRule type="expression" dxfId="0" priority="1" stopIfTrue="1">
      <formula>$AY$17="その他"</formula>
    </cfRule>
  </conditionalFormatting>
  <dataValidations count="6">
    <dataValidation type="list" allowBlank="1" showInputMessage="1" showErrorMessage="1" sqref="W15 Y15 AE15 AG15 AE23 AG23 AE31 AG31 AE39 AG39 AE47 AG47 AE55 AG55 AE63 AG63 AE71 AG71 AE79 AG79 AE87 AG87 AE104 AG104 AE112 AG112 AE120 AG120 AE128 AG128 AE136 AG136 AE144 AG144 AE152 AG152 AE160 AG160 AE168 AG168 AE176 AG176">
      <formula1>$U$27:$U$40</formula1>
    </dataValidation>
    <dataValidation type="list" allowBlank="1" showInputMessage="1" showErrorMessage="1" sqref="AY25:BA27 AY33:BA35 AY41:BA43 AY49:BA51 AY57:BA59 AY65:BA67 AY73:BA75 AY81:BA83 AY89:BA91 AY106:BA108 AY114:BA116 AY122:BA124 AY130:BA132 AY138:BA140 AY146:BA148 AY154:BA156 AY162:BA164 AY170:BA172 AY178:BA180">
      <formula1>$BU$9:$BU$38</formula1>
    </dataValidation>
    <dataValidation type="list" allowBlank="1" showInputMessage="1" showErrorMessage="1" prompt="○AVR整定値の選択例_x000a_・PCSでの電圧値が108.37Vの場合_x000a_・AVR整定タップ【107.5，108，108.5，109】の場合_x000a_整定タップより直近上位の場合は「108.5」、直近下位の場合は「108」を選定する_x000a_○選択値がない場合は「その他」を選択し、右に値を記入してください。（この場合、必ずＰＣＳに整定タップがある値を選択してください。）" sqref="AY17:BA19">
      <formula1>$BU$9:$BU$38</formula1>
    </dataValidation>
    <dataValidation type="list" allowBlank="1" showInputMessage="1" showErrorMessage="1" sqref="X63 X15">
      <formula1>$U$27:$U$34</formula1>
    </dataValidation>
    <dataValidation type="list" allowBlank="1" showInputMessage="1" showErrorMessage="1" sqref="W63 Y61">
      <formula1>$U$27:$U$39</formula1>
    </dataValidation>
    <dataValidation type="list" allowBlank="1" showInputMessage="1" showErrorMessage="1" sqref="F59">
      <formula1>$CC$11:$CC$15</formula1>
    </dataValidation>
  </dataValidations>
  <pageMargins left="0.7" right="0.7" top="0.75" bottom="0.75" header="0.3" footer="0.3"/>
  <pageSetup paperSize="9" scale="14" fitToWidth="0" orientation="landscape" horizontalDpi="300" verticalDpi="300" r:id="rId1"/>
  <colBreaks count="1" manualBreakCount="1">
    <brk id="56" max="1048575" man="1"/>
  </col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5"/>
  <sheetViews>
    <sheetView workbookViewId="0"/>
  </sheetViews>
  <sheetFormatPr defaultRowHeight="13.5"/>
  <cols>
    <col min="1" max="1" width="19" customWidth="1"/>
    <col min="2" max="2" width="29.5" customWidth="1"/>
    <col min="4" max="4" width="28.5" customWidth="1"/>
    <col min="5" max="5" width="13.125" customWidth="1"/>
  </cols>
  <sheetData>
    <row r="1" spans="1:5">
      <c r="A1" s="2" t="s">
        <v>0</v>
      </c>
      <c r="B1" s="2"/>
      <c r="C1" s="2"/>
      <c r="D1" s="2"/>
      <c r="E1" s="2"/>
    </row>
    <row r="2" spans="1:5">
      <c r="A2" s="2" t="s">
        <v>87</v>
      </c>
      <c r="B2" s="2"/>
      <c r="C2" s="2"/>
      <c r="D2" s="2"/>
      <c r="E2" s="2"/>
    </row>
    <row r="3" spans="1:5">
      <c r="A3" s="609" t="s">
        <v>1</v>
      </c>
      <c r="B3" s="611" t="s">
        <v>2</v>
      </c>
      <c r="C3" s="613" t="s">
        <v>3</v>
      </c>
      <c r="D3" s="611" t="s">
        <v>4</v>
      </c>
      <c r="E3" s="614" t="s">
        <v>5</v>
      </c>
    </row>
    <row r="4" spans="1:5">
      <c r="A4" s="610"/>
      <c r="B4" s="612"/>
      <c r="C4" s="612"/>
      <c r="D4" s="612"/>
      <c r="E4" s="615"/>
    </row>
    <row r="5" spans="1:5">
      <c r="A5" s="3">
        <v>1</v>
      </c>
      <c r="B5" s="4" t="s">
        <v>6</v>
      </c>
      <c r="C5" s="5" t="s">
        <v>7</v>
      </c>
      <c r="D5" s="4" t="s">
        <v>8</v>
      </c>
      <c r="E5" s="6" t="s">
        <v>9</v>
      </c>
    </row>
    <row r="6" spans="1:5">
      <c r="A6" s="3">
        <v>2</v>
      </c>
      <c r="B6" s="7" t="s">
        <v>6</v>
      </c>
      <c r="C6" s="8" t="s">
        <v>10</v>
      </c>
      <c r="D6" s="9" t="s">
        <v>11</v>
      </c>
      <c r="E6" s="6" t="s">
        <v>12</v>
      </c>
    </row>
    <row r="7" spans="1:5">
      <c r="A7" s="3">
        <v>3</v>
      </c>
      <c r="B7" s="4" t="s">
        <v>6</v>
      </c>
      <c r="C7" s="8" t="s">
        <v>13</v>
      </c>
      <c r="D7" s="4" t="s">
        <v>14</v>
      </c>
      <c r="E7" s="6" t="s">
        <v>15</v>
      </c>
    </row>
    <row r="8" spans="1:5">
      <c r="A8" s="3">
        <v>4</v>
      </c>
      <c r="B8" s="4" t="s">
        <v>6</v>
      </c>
      <c r="C8" s="8" t="s">
        <v>16</v>
      </c>
      <c r="D8" s="4" t="s">
        <v>17</v>
      </c>
      <c r="E8" s="6" t="s">
        <v>18</v>
      </c>
    </row>
    <row r="9" spans="1:5">
      <c r="A9" s="19">
        <v>5</v>
      </c>
      <c r="B9" s="12" t="s">
        <v>6</v>
      </c>
      <c r="C9" s="13" t="s">
        <v>19</v>
      </c>
      <c r="D9" s="12" t="s">
        <v>20</v>
      </c>
      <c r="E9" s="14" t="s">
        <v>21</v>
      </c>
    </row>
    <row r="10" spans="1:5">
      <c r="A10" s="10">
        <v>6</v>
      </c>
      <c r="B10" s="4" t="s">
        <v>6</v>
      </c>
      <c r="C10" s="8" t="s">
        <v>22</v>
      </c>
      <c r="D10" s="4" t="s">
        <v>23</v>
      </c>
      <c r="E10" s="6" t="s">
        <v>24</v>
      </c>
    </row>
    <row r="11" spans="1:5">
      <c r="A11" s="10">
        <v>7</v>
      </c>
      <c r="B11" s="4" t="s">
        <v>6</v>
      </c>
      <c r="C11" s="8" t="s">
        <v>25</v>
      </c>
      <c r="D11" s="4" t="s">
        <v>26</v>
      </c>
      <c r="E11" s="6" t="s">
        <v>27</v>
      </c>
    </row>
    <row r="12" spans="1:5">
      <c r="A12" s="10">
        <v>8</v>
      </c>
      <c r="B12" s="4" t="s">
        <v>6</v>
      </c>
      <c r="C12" s="8" t="s">
        <v>28</v>
      </c>
      <c r="D12" s="4" t="s">
        <v>29</v>
      </c>
      <c r="E12" s="6" t="s">
        <v>30</v>
      </c>
    </row>
    <row r="13" spans="1:5">
      <c r="A13" s="10">
        <v>9</v>
      </c>
      <c r="B13" s="4" t="s">
        <v>6</v>
      </c>
      <c r="C13" s="8" t="s">
        <v>31</v>
      </c>
      <c r="D13" s="4" t="s">
        <v>32</v>
      </c>
      <c r="E13" s="6" t="s">
        <v>33</v>
      </c>
    </row>
    <row r="14" spans="1:5">
      <c r="A14" s="10">
        <v>10</v>
      </c>
      <c r="B14" s="4" t="s">
        <v>6</v>
      </c>
      <c r="C14" s="8" t="s">
        <v>34</v>
      </c>
      <c r="D14" s="4" t="s">
        <v>35</v>
      </c>
      <c r="E14" s="6" t="s">
        <v>36</v>
      </c>
    </row>
    <row r="15" spans="1:5">
      <c r="A15" s="10">
        <v>11</v>
      </c>
      <c r="B15" s="4" t="s">
        <v>6</v>
      </c>
      <c r="C15" s="8" t="s">
        <v>37</v>
      </c>
      <c r="D15" s="4" t="s">
        <v>38</v>
      </c>
      <c r="E15" s="6" t="s">
        <v>39</v>
      </c>
    </row>
    <row r="16" spans="1:5">
      <c r="A16" s="10">
        <v>12</v>
      </c>
      <c r="B16" s="4" t="s">
        <v>6</v>
      </c>
      <c r="C16" s="8" t="s">
        <v>40</v>
      </c>
      <c r="D16" s="4" t="s">
        <v>41</v>
      </c>
      <c r="E16" s="6" t="s">
        <v>42</v>
      </c>
    </row>
    <row r="17" spans="1:5">
      <c r="A17" s="10">
        <v>13</v>
      </c>
      <c r="B17" s="4" t="s">
        <v>6</v>
      </c>
      <c r="C17" s="8" t="s">
        <v>43</v>
      </c>
      <c r="D17" s="4" t="s">
        <v>44</v>
      </c>
      <c r="E17" s="6" t="s">
        <v>45</v>
      </c>
    </row>
    <row r="18" spans="1:5">
      <c r="A18" s="10">
        <v>14</v>
      </c>
      <c r="B18" s="4" t="s">
        <v>6</v>
      </c>
      <c r="C18" s="8" t="s">
        <v>46</v>
      </c>
      <c r="D18" s="4" t="s">
        <v>47</v>
      </c>
      <c r="E18" s="6" t="s">
        <v>48</v>
      </c>
    </row>
    <row r="19" spans="1:5">
      <c r="A19" s="10">
        <v>15</v>
      </c>
      <c r="B19" s="4" t="s">
        <v>6</v>
      </c>
      <c r="C19" s="8" t="s">
        <v>49</v>
      </c>
      <c r="D19" s="4" t="s">
        <v>50</v>
      </c>
      <c r="E19" s="6" t="s">
        <v>51</v>
      </c>
    </row>
    <row r="20" spans="1:5">
      <c r="A20" s="11">
        <v>16</v>
      </c>
      <c r="B20" s="12" t="s">
        <v>6</v>
      </c>
      <c r="C20" s="13" t="s">
        <v>52</v>
      </c>
      <c r="D20" s="12" t="s">
        <v>53</v>
      </c>
      <c r="E20" s="14" t="s">
        <v>54</v>
      </c>
    </row>
    <row r="21" spans="1:5">
      <c r="A21" s="10">
        <v>17</v>
      </c>
      <c r="B21" s="4" t="s">
        <v>6</v>
      </c>
      <c r="C21" s="8" t="s">
        <v>55</v>
      </c>
      <c r="D21" s="4" t="s">
        <v>56</v>
      </c>
      <c r="E21" s="6" t="s">
        <v>57</v>
      </c>
    </row>
    <row r="22" spans="1:5">
      <c r="A22" s="15">
        <v>18</v>
      </c>
      <c r="B22" s="16" t="s">
        <v>58</v>
      </c>
      <c r="C22" s="17" t="s">
        <v>59</v>
      </c>
      <c r="D22" s="16" t="s">
        <v>60</v>
      </c>
      <c r="E22" s="18" t="s">
        <v>61</v>
      </c>
    </row>
    <row r="23" spans="1:5">
      <c r="A23" s="10">
        <v>19</v>
      </c>
      <c r="B23" s="4" t="s">
        <v>58</v>
      </c>
      <c r="C23" s="8" t="s">
        <v>62</v>
      </c>
      <c r="D23" s="4" t="s">
        <v>63</v>
      </c>
      <c r="E23" s="6" t="s">
        <v>64</v>
      </c>
    </row>
    <row r="24" spans="1:5">
      <c r="A24" s="10">
        <v>20</v>
      </c>
      <c r="B24" s="4" t="s">
        <v>58</v>
      </c>
      <c r="C24" s="8" t="s">
        <v>65</v>
      </c>
      <c r="D24" s="4" t="s">
        <v>66</v>
      </c>
      <c r="E24" s="6" t="s">
        <v>67</v>
      </c>
    </row>
    <row r="25" spans="1:5">
      <c r="A25" s="10">
        <v>21</v>
      </c>
      <c r="B25" s="4" t="s">
        <v>58</v>
      </c>
      <c r="C25" s="8" t="s">
        <v>68</v>
      </c>
      <c r="D25" s="4" t="s">
        <v>69</v>
      </c>
      <c r="E25" s="6" t="s">
        <v>70</v>
      </c>
    </row>
    <row r="26" spans="1:5">
      <c r="A26" s="10">
        <v>22</v>
      </c>
      <c r="B26" s="4" t="s">
        <v>58</v>
      </c>
      <c r="C26" s="8" t="s">
        <v>71</v>
      </c>
      <c r="D26" s="4" t="s">
        <v>72</v>
      </c>
      <c r="E26" s="6" t="s">
        <v>73</v>
      </c>
    </row>
    <row r="27" spans="1:5">
      <c r="A27" s="10">
        <v>23</v>
      </c>
      <c r="B27" s="4" t="s">
        <v>58</v>
      </c>
      <c r="C27" s="8" t="s">
        <v>74</v>
      </c>
      <c r="D27" s="4" t="s">
        <v>75</v>
      </c>
      <c r="E27" s="6" t="s">
        <v>76</v>
      </c>
    </row>
    <row r="28" spans="1:5">
      <c r="A28" s="2"/>
      <c r="B28" s="2"/>
      <c r="C28" s="2"/>
      <c r="D28" s="2"/>
      <c r="E28" s="2"/>
    </row>
    <row r="30" spans="1:5">
      <c r="A30" s="2" t="s">
        <v>77</v>
      </c>
      <c r="B30" s="2"/>
      <c r="C30" s="2"/>
      <c r="D30" s="2"/>
      <c r="E30" s="2"/>
    </row>
    <row r="31" spans="1:5">
      <c r="A31" s="2"/>
      <c r="B31" s="2" t="s">
        <v>90</v>
      </c>
      <c r="C31" s="2"/>
      <c r="D31" s="2"/>
      <c r="E31" s="2"/>
    </row>
    <row r="32" spans="1:5">
      <c r="A32" s="2" t="s">
        <v>78</v>
      </c>
      <c r="B32" s="2"/>
      <c r="C32" s="2"/>
      <c r="D32" s="2"/>
      <c r="E32" s="2"/>
    </row>
    <row r="33" spans="2:5">
      <c r="B33" s="606" t="s">
        <v>79</v>
      </c>
      <c r="C33" s="607"/>
      <c r="D33" s="607"/>
      <c r="E33" s="608"/>
    </row>
    <row r="34" spans="2:5">
      <c r="B34" s="600" t="s">
        <v>80</v>
      </c>
      <c r="C34" s="601"/>
      <c r="D34" s="601"/>
      <c r="E34" s="602"/>
    </row>
    <row r="35" spans="2:5">
      <c r="B35" s="600" t="s">
        <v>81</v>
      </c>
      <c r="C35" s="601"/>
      <c r="D35" s="601"/>
      <c r="E35" s="602"/>
    </row>
    <row r="36" spans="2:5">
      <c r="B36" s="600" t="s">
        <v>82</v>
      </c>
      <c r="C36" s="601"/>
      <c r="D36" s="601"/>
      <c r="E36" s="602"/>
    </row>
    <row r="37" spans="2:5">
      <c r="B37" s="600" t="s">
        <v>89</v>
      </c>
      <c r="C37" s="601"/>
      <c r="D37" s="601"/>
      <c r="E37" s="602"/>
    </row>
    <row r="38" spans="2:5">
      <c r="B38" s="600" t="s">
        <v>88</v>
      </c>
      <c r="C38" s="601"/>
      <c r="D38" s="601"/>
      <c r="E38" s="602"/>
    </row>
    <row r="39" spans="2:5">
      <c r="B39" s="600" t="s">
        <v>83</v>
      </c>
      <c r="C39" s="601"/>
      <c r="D39" s="601"/>
      <c r="E39" s="602"/>
    </row>
    <row r="40" spans="2:5">
      <c r="B40" s="603" t="s">
        <v>84</v>
      </c>
      <c r="C40" s="604"/>
      <c r="D40" s="604"/>
      <c r="E40" s="605"/>
    </row>
    <row r="42" spans="2:5">
      <c r="B42" s="2" t="s">
        <v>85</v>
      </c>
      <c r="C42" s="2"/>
      <c r="D42" s="2"/>
      <c r="E42" s="2"/>
    </row>
    <row r="43" spans="2:5">
      <c r="B43" s="2" t="s">
        <v>86</v>
      </c>
      <c r="C43" s="2"/>
      <c r="D43" s="2"/>
      <c r="E43" s="2"/>
    </row>
    <row r="44" spans="2:5">
      <c r="B44" s="2"/>
      <c r="C44" s="2"/>
      <c r="D44" s="2"/>
      <c r="E44" s="2"/>
    </row>
    <row r="45" spans="2:5">
      <c r="B45" s="2"/>
      <c r="C45" s="2"/>
      <c r="D45" s="2"/>
      <c r="E45" s="2"/>
    </row>
  </sheetData>
  <mergeCells count="13">
    <mergeCell ref="A3:A4"/>
    <mergeCell ref="B3:B4"/>
    <mergeCell ref="C3:C4"/>
    <mergeCell ref="D3:D4"/>
    <mergeCell ref="E3:E4"/>
    <mergeCell ref="B39:E39"/>
    <mergeCell ref="B40:E40"/>
    <mergeCell ref="B33:E33"/>
    <mergeCell ref="B34:E34"/>
    <mergeCell ref="B35:E35"/>
    <mergeCell ref="B36:E36"/>
    <mergeCell ref="B37:E37"/>
    <mergeCell ref="B38:E38"/>
  </mergeCells>
  <phoneticPr fontId="18"/>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
  <sheetViews>
    <sheetView topLeftCell="A4" workbookViewId="0"/>
  </sheetViews>
  <sheetFormatPr defaultRowHeight="13.5"/>
  <sheetData/>
  <phoneticPr fontId="18"/>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40" zoomScaleNormal="40" workbookViewId="0">
      <selection activeCell="AA65" sqref="AA65"/>
    </sheetView>
  </sheetViews>
  <sheetFormatPr defaultRowHeight="13.5"/>
  <sheetData/>
  <phoneticPr fontId="18"/>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115" zoomScaleNormal="115" workbookViewId="0">
      <selection activeCell="O9" sqref="O9"/>
    </sheetView>
  </sheetViews>
  <sheetFormatPr defaultRowHeight="13.5"/>
  <sheetData/>
  <phoneticPr fontId="18"/>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5</vt:i4>
      </vt:variant>
    </vt:vector>
  </HeadingPairs>
  <TitlesOfParts>
    <vt:vector size="15" baseType="lpstr">
      <vt:lpstr>添付必要書類一覧</vt:lpstr>
      <vt:lpstr>追加設備情報</vt:lpstr>
      <vt:lpstr>保護継電器整定値一覧表 </vt:lpstr>
      <vt:lpstr>電圧上昇値計算書(1台)</vt:lpstr>
      <vt:lpstr>電圧上昇値計算書(複数台用)</vt:lpstr>
      <vt:lpstr>入力禁止文字</vt:lpstr>
      <vt:lpstr>記入例はコチラ→</vt:lpstr>
      <vt:lpstr>(記入例)保護継電器整定値一覧</vt:lpstr>
      <vt:lpstr>電圧上昇計算(1台)</vt:lpstr>
      <vt:lpstr>電圧上昇計算(複数台)</vt:lpstr>
      <vt:lpstr>追加設備情報!Print_Area</vt:lpstr>
      <vt:lpstr>添付必要書類一覧!Print_Area</vt:lpstr>
      <vt:lpstr>'電圧上昇値計算書(1台)'!Print_Area</vt:lpstr>
      <vt:lpstr>'電圧上昇値計算書(複数台用)'!Print_Area</vt:lpstr>
      <vt:lpstr>'保護継電器整定値一覧表 '!Print_Area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必要添付資料一覧(低圧電源申込用、低圧連系申込用)</dc:title>
  <dc:creator>関西電力株式会社</dc:creator>
  <cp:lastModifiedBy>川端　啓之</cp:lastModifiedBy>
  <cp:lastPrinted>2020-03-03T09:09:21Z</cp:lastPrinted>
  <dcterms:created xsi:type="dcterms:W3CDTF">2015-10-09T08:15:31Z</dcterms:created>
  <dcterms:modified xsi:type="dcterms:W3CDTF">2020-03-04T00:13:35Z</dcterms:modified>
</cp:coreProperties>
</file>